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2022\01-Jan\TASKS\LAUNCH - Embgenix PGT-A (RUO)\Doc renames 0803\"/>
    </mc:Choice>
  </mc:AlternateContent>
  <xr:revisionPtr revIDLastSave="0" documentId="13_ncr:1_{C9A8909D-3081-4648-A0BF-6E5AB358C93B}" xr6:coauthVersionLast="47" xr6:coauthVersionMax="47" xr10:uidLastSave="{00000000-0000-0000-0000-000000000000}"/>
  <bookViews>
    <workbookView xWindow="-108" yWindow="-108" windowWidth="23256" windowHeight="12720" xr2:uid="{3416AFC7-E70E-4A46-9380-C0636D4BF7E7}"/>
  </bookViews>
  <sheets>
    <sheet name="Embgenix PGT-A Kit (RUO)" sheetId="4" r:id="rId1"/>
    <sheet name="Library Pooling 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1" l="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D14" i="1"/>
  <c r="E34" i="1"/>
  <c r="F34" i="1" s="1"/>
  <c r="G34" i="1" s="1"/>
  <c r="E35" i="1"/>
  <c r="F35" i="1" s="1"/>
  <c r="G35" i="1" s="1"/>
  <c r="E36" i="1"/>
  <c r="F36" i="1" s="1"/>
  <c r="G36" i="1" s="1"/>
  <c r="E37" i="1"/>
  <c r="F37" i="1" s="1"/>
  <c r="G37" i="1" s="1"/>
  <c r="E38" i="1"/>
  <c r="F38" i="1" s="1"/>
  <c r="G38" i="1" s="1"/>
  <c r="E39" i="1"/>
  <c r="F39" i="1" s="1"/>
  <c r="G39" i="1" s="1"/>
  <c r="E40" i="1"/>
  <c r="F40" i="1" s="1"/>
  <c r="G40" i="1" s="1"/>
  <c r="E41" i="1"/>
  <c r="F41" i="1" s="1"/>
  <c r="G41" i="1" s="1"/>
  <c r="E42" i="1"/>
  <c r="F42" i="1" s="1"/>
  <c r="G42" i="1" s="1"/>
  <c r="E43" i="1"/>
  <c r="F43" i="1" s="1"/>
  <c r="G43" i="1" s="1"/>
  <c r="E44" i="1"/>
  <c r="F44" i="1" s="1"/>
  <c r="G44" i="1" s="1"/>
  <c r="E116" i="1" l="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33" i="1"/>
  <c r="E32" i="1"/>
  <c r="E31" i="1"/>
  <c r="E30" i="1"/>
  <c r="E29" i="1"/>
  <c r="E28" i="1"/>
  <c r="E27" i="1"/>
  <c r="E26" i="1"/>
  <c r="E25" i="1"/>
  <c r="E24" i="1"/>
  <c r="E23" i="1"/>
  <c r="E22" i="1"/>
  <c r="E21" i="1"/>
  <c r="F21" i="1" l="1"/>
  <c r="G21" i="1" s="1"/>
  <c r="F47" i="1" l="1"/>
  <c r="F51" i="1"/>
  <c r="F55" i="1"/>
  <c r="F59" i="1"/>
  <c r="F63" i="1"/>
  <c r="F67" i="1"/>
  <c r="F71" i="1"/>
  <c r="F75" i="1"/>
  <c r="F79" i="1"/>
  <c r="F83" i="1"/>
  <c r="F87" i="1"/>
  <c r="F91" i="1"/>
  <c r="F95" i="1"/>
  <c r="F99" i="1"/>
  <c r="F103" i="1"/>
  <c r="F107" i="1"/>
  <c r="F111" i="1"/>
  <c r="F115" i="1"/>
  <c r="F113" i="1"/>
  <c r="F109" i="1"/>
  <c r="F105" i="1"/>
  <c r="F104" i="1"/>
  <c r="F101" i="1"/>
  <c r="F97" i="1"/>
  <c r="F93" i="1"/>
  <c r="F89" i="1"/>
  <c r="F88" i="1"/>
  <c r="F85" i="1"/>
  <c r="F84" i="1"/>
  <c r="F81" i="1"/>
  <c r="F77" i="1"/>
  <c r="F73" i="1"/>
  <c r="F72" i="1"/>
  <c r="F69" i="1"/>
  <c r="F68" i="1"/>
  <c r="F65" i="1"/>
  <c r="F61" i="1"/>
  <c r="F57" i="1"/>
  <c r="F56" i="1"/>
  <c r="F53" i="1"/>
  <c r="F52" i="1"/>
  <c r="F49" i="1"/>
  <c r="F112" i="1" l="1"/>
  <c r="F100" i="1"/>
  <c r="F60" i="1"/>
  <c r="F92" i="1"/>
  <c r="F76" i="1"/>
  <c r="F64" i="1"/>
  <c r="F48" i="1"/>
  <c r="F116" i="1"/>
  <c r="F108" i="1"/>
  <c r="F96" i="1"/>
  <c r="F80" i="1"/>
  <c r="F32" i="1"/>
  <c r="G32" i="1" s="1"/>
  <c r="F29" i="1"/>
  <c r="G29" i="1" s="1"/>
  <c r="F33" i="1"/>
  <c r="G33" i="1" s="1"/>
  <c r="F114" i="1"/>
  <c r="F110" i="1"/>
  <c r="F106" i="1"/>
  <c r="F102" i="1"/>
  <c r="F98" i="1"/>
  <c r="F94" i="1"/>
  <c r="F90" i="1"/>
  <c r="F86" i="1"/>
  <c r="F82" i="1"/>
  <c r="F78" i="1"/>
  <c r="F74" i="1"/>
  <c r="F70" i="1"/>
  <c r="F66" i="1"/>
  <c r="F62" i="1"/>
  <c r="F58" i="1"/>
  <c r="F54" i="1"/>
  <c r="F50" i="1"/>
  <c r="F46" i="1"/>
  <c r="F25" i="1"/>
  <c r="G25" i="1" s="1"/>
  <c r="F23" i="1"/>
  <c r="G23" i="1" s="1"/>
  <c r="F27" i="1"/>
  <c r="G27" i="1" s="1"/>
  <c r="F31" i="1"/>
  <c r="G31" i="1" s="1"/>
  <c r="F22" i="1"/>
  <c r="G22" i="1" s="1"/>
  <c r="F30" i="1"/>
  <c r="G30" i="1" s="1"/>
  <c r="F24" i="1"/>
  <c r="G24" i="1" s="1"/>
  <c r="F45" i="1" l="1"/>
  <c r="F26" i="1"/>
  <c r="G26" i="1" s="1"/>
  <c r="F28" i="1"/>
  <c r="G28" i="1" s="1"/>
  <c r="E15" i="1" l="1"/>
  <c r="D17" i="1" s="1"/>
  <c r="E17" i="1" l="1"/>
  <c r="C17" i="1"/>
</calcChain>
</file>

<file path=xl/sharedStrings.xml><?xml version="1.0" encoding="utf-8"?>
<sst xmlns="http://schemas.openxmlformats.org/spreadsheetml/2006/main" count="278" uniqueCount="62">
  <si>
    <t>Sample ID</t>
  </si>
  <si>
    <t>01_Sample</t>
  </si>
  <si>
    <t>02_Sample</t>
  </si>
  <si>
    <t>03_Sample</t>
  </si>
  <si>
    <t>04_Sample</t>
  </si>
  <si>
    <t>05_Sample</t>
  </si>
  <si>
    <t>06_Sample</t>
  </si>
  <si>
    <t>07_Sample</t>
  </si>
  <si>
    <t>08_Sample</t>
  </si>
  <si>
    <t>09_Sample</t>
  </si>
  <si>
    <t>10_Sample</t>
  </si>
  <si>
    <t>11_Sample</t>
  </si>
  <si>
    <t>12_Sample</t>
  </si>
  <si>
    <t>13_Sample</t>
  </si>
  <si>
    <t>Number of libraries to be pooled</t>
  </si>
  <si>
    <t>final concentration of the pool (nM)</t>
  </si>
  <si>
    <t/>
  </si>
  <si>
    <t>Library Concentration
(ng/µl)</t>
  </si>
  <si>
    <t>Library Size
(bp)</t>
  </si>
  <si>
    <t>Calculated Library molarity (nM)</t>
  </si>
  <si>
    <t>B</t>
  </si>
  <si>
    <t>C</t>
  </si>
  <si>
    <t>D</t>
  </si>
  <si>
    <t>E</t>
  </si>
  <si>
    <t>A</t>
  </si>
  <si>
    <t>F</t>
  </si>
  <si>
    <t>Instructions:</t>
  </si>
  <si>
    <t xml:space="preserve">Takara Bio USA, Inc. </t>
  </si>
  <si>
    <t xml:space="preserve">Technical Support: </t>
  </si>
  <si>
    <t>800.662.2566</t>
  </si>
  <si>
    <t>This document has been reviewed and approved by the Quality Department.</t>
  </si>
  <si>
    <t>Table 2</t>
  </si>
  <si>
    <t>Table 1</t>
  </si>
  <si>
    <t>14_Sample</t>
  </si>
  <si>
    <t>15_Sample</t>
  </si>
  <si>
    <t>16_Sample</t>
  </si>
  <si>
    <t>17_Sample</t>
  </si>
  <si>
    <t>18_Sample</t>
  </si>
  <si>
    <t>19_Sample</t>
  </si>
  <si>
    <t>20_Sample</t>
  </si>
  <si>
    <t>21_Sample</t>
  </si>
  <si>
    <t>22_Sample</t>
  </si>
  <si>
    <t>23_Sample</t>
  </si>
  <si>
    <t>24_Sample</t>
  </si>
  <si>
    <t>Volume of Nuclease Free Water (µl)</t>
  </si>
  <si>
    <t>Volume to be pooled (µl)</t>
  </si>
  <si>
    <t>2560 Orchard Parkway, San Jose, CA 95131, USA</t>
  </si>
  <si>
    <t xml:space="preserve">technical_support@takarabio.com </t>
  </si>
  <si>
    <r>
      <t xml:space="preserve">Additional product, intellectual property, and restricted use information is available at </t>
    </r>
    <r>
      <rPr>
        <sz val="8"/>
        <color theme="4"/>
        <rFont val="Times New Roman"/>
        <family val="1"/>
      </rPr>
      <t>takarabio.com</t>
    </r>
    <r>
      <rPr>
        <sz val="8"/>
        <rFont val="Times New Roman"/>
        <family val="1"/>
      </rPr>
      <t>.</t>
    </r>
  </si>
  <si>
    <t>G</t>
  </si>
  <si>
    <t>Volume validation</t>
  </si>
  <si>
    <r>
      <rPr>
        <sz val="11"/>
        <color theme="1"/>
        <rFont val="Symbol"/>
        <family val="1"/>
        <charset val="2"/>
      </rPr>
      <t>·</t>
    </r>
    <r>
      <rPr>
        <sz val="11"/>
        <color theme="1"/>
        <rFont val="Calibri"/>
        <family val="2"/>
      </rPr>
      <t xml:space="preserve"> </t>
    </r>
    <r>
      <rPr>
        <sz val="11"/>
        <color theme="1"/>
        <rFont val="Times New Roman"/>
        <family val="1"/>
      </rPr>
      <t xml:space="preserve">If </t>
    </r>
    <r>
      <rPr>
        <sz val="11"/>
        <color rgb="FFFF0000"/>
        <rFont val="Times New Roman"/>
        <family val="1"/>
      </rPr>
      <t xml:space="preserve">volume too high </t>
    </r>
    <r>
      <rPr>
        <sz val="11"/>
        <color theme="1"/>
        <rFont val="Times New Roman"/>
        <family val="1"/>
      </rPr>
      <t>errors are displayed, decrease the value of the "Total Volume of Library Pool"
  (Table 1, Column 3) to remove the errors.</t>
    </r>
  </si>
  <si>
    <t>Enter "Sample ID", "Library concentration" and "Library Size" in Columns B, C, and D respectively of Table 2 below (Rows 21–116, peach-colored cells).</t>
  </si>
  <si>
    <r>
      <t xml:space="preserve">Check the "Volume Validation" column (Table 2, Column G) that all calculated pooling volumes
(Column F) fall within an acceptable range (2 </t>
    </r>
    <r>
      <rPr>
        <sz val="11"/>
        <color theme="1"/>
        <rFont val="Calibri"/>
        <family val="2"/>
      </rPr>
      <t>µ</t>
    </r>
    <r>
      <rPr>
        <sz val="11"/>
        <color theme="1"/>
        <rFont val="Times New Roman"/>
        <family val="1"/>
      </rPr>
      <t>l&lt;</t>
    </r>
    <r>
      <rPr>
        <sz val="11"/>
        <color theme="1"/>
        <rFont val="Courier New"/>
        <family val="3"/>
      </rPr>
      <t>Volume</t>
    </r>
    <r>
      <rPr>
        <sz val="11"/>
        <color theme="1"/>
        <rFont val="Times New Roman"/>
        <family val="1"/>
      </rPr>
      <t>&lt;20 µl, per sample). If errors are seen in
Column G, consider making separate pools for exceptionally high or low concentration libraries.</t>
    </r>
  </si>
  <si>
    <r>
      <rPr>
        <sz val="11"/>
        <color theme="1"/>
        <rFont val="Symbol"/>
        <family val="1"/>
        <charset val="2"/>
      </rPr>
      <t xml:space="preserve">· </t>
    </r>
    <r>
      <rPr>
        <sz val="11"/>
        <color theme="1"/>
        <rFont val="Times New Roman"/>
        <family val="1"/>
      </rPr>
      <t xml:space="preserve"> If </t>
    </r>
    <r>
      <rPr>
        <sz val="11"/>
        <color rgb="FFFF0000"/>
        <rFont val="Times New Roman"/>
        <family val="1"/>
      </rPr>
      <t>volume too low</t>
    </r>
    <r>
      <rPr>
        <sz val="11"/>
        <color theme="1"/>
        <rFont val="Times New Roman"/>
        <family val="1"/>
      </rPr>
      <t xml:space="preserve"> errors are displayed, increase the value of the "Total Volume of Library Pool"
   (Table 1, Column 3) to remove the errors</t>
    </r>
    <r>
      <rPr>
        <sz val="11"/>
        <color theme="1"/>
        <rFont val="Times New Roman"/>
        <family val="1"/>
        <charset val="2"/>
      </rPr>
      <t>.</t>
    </r>
  </si>
  <si>
    <r>
      <t xml:space="preserve">Our products are to be used for </t>
    </r>
    <r>
      <rPr>
        <b/>
        <sz val="8"/>
        <color theme="1"/>
        <rFont val="Times New Roman"/>
        <family val="1"/>
      </rPr>
      <t>Research Use Only</t>
    </r>
    <r>
      <rPr>
        <sz val="8"/>
        <color theme="1"/>
        <rFont val="Times New Roman"/>
        <family val="1"/>
      </rPr>
      <t>. They may not be used for any other purpose, including, but not limited to, use in humans, therapeutic or diagnostic use, or commercial use of any kind. Our products may not be transferred to third parties, resold, modified for resale, or used to manufacture commercial products or to provide a service to third parties without our prior written approval.
Your use of this product is also subject to compliance with any applicable licensing requirements described on the product’s web page at takarabio.com. It is your responsibility to review, understand and adhere to any restrictions imposed by such statements</t>
    </r>
  </si>
  <si>
    <r>
      <rPr>
        <b/>
        <sz val="8"/>
        <color theme="1"/>
        <rFont val="Times New Roman"/>
        <family val="1"/>
      </rPr>
      <t>© 2022 Takara Bio Inc. All Rights Reserved.</t>
    </r>
    <r>
      <rPr>
        <sz val="8"/>
        <color theme="1"/>
        <rFont val="Times New Roman"/>
        <family val="1"/>
      </rPr>
      <t xml:space="preserve">
All trademarks are the property of Takara Bio Inc. or its affiliate(s) in the U.S. and/or other countries or their respective owners. Certain trademarks may not be registered in all jurisdictions. Additional product, intellectual property, and restricted use information is available at takarabio.com.</t>
    </r>
  </si>
  <si>
    <t>Embgenix™ PGT-A Kit (RUO) (Cat. No. 634760)</t>
  </si>
  <si>
    <t>(Cat. No. 634760)</t>
  </si>
  <si>
    <r>
      <t>Embgenix</t>
    </r>
    <r>
      <rPr>
        <b/>
        <sz val="13"/>
        <color theme="0"/>
        <rFont val="Calibri"/>
        <family val="2"/>
      </rPr>
      <t>™</t>
    </r>
    <r>
      <rPr>
        <b/>
        <sz val="13"/>
        <color theme="0"/>
        <rFont val="Arial"/>
        <family val="2"/>
      </rPr>
      <t xml:space="preserve"> PGT-A Kit (RUO)</t>
    </r>
  </si>
  <si>
    <r>
      <t xml:space="preserve">Once all errors have been resolved, return to "How to Pool the Libraries" (Section VII.C) of the </t>
    </r>
    <r>
      <rPr>
        <b/>
        <sz val="11"/>
        <color theme="4"/>
        <rFont val="Times New Roman"/>
        <family val="1"/>
      </rPr>
      <t>Embgenix PGT-A Kit (RUO) for Illumina MiSeq System Instructions for Use</t>
    </r>
    <r>
      <rPr>
        <sz val="11"/>
        <color theme="1"/>
        <rFont val="Times New Roman"/>
        <family val="1"/>
      </rPr>
      <t xml:space="preserve"> to continue the workflow.</t>
    </r>
  </si>
  <si>
    <t>Library Pooling Calculator for use on the Illumina® MiSeq®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</si>
</sst>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11"/>
      <color rgb="FFFF0000"/>
      <name val="Calibri"/>
      <family val="2"/>
      <scheme val="minor"/>
    </font>
    <font>
      <b/>
      <sz val="11"/>
      <color rgb="FFFF0000"/>
      <name val="Calibri"/>
      <family val="2"/>
      <scheme val="minor"/>
    </font>
    <font>
      <b/>
      <sz val="11"/>
      <color theme="0"/>
      <name val="Calibri"/>
      <family val="2"/>
      <scheme val="minor"/>
    </font>
    <font>
      <u/>
      <sz val="11"/>
      <color theme="10"/>
      <name val="Calibri"/>
      <family val="2"/>
      <scheme val="minor"/>
    </font>
    <font>
      <b/>
      <sz val="11"/>
      <color theme="0"/>
      <name val="Times New Roman"/>
      <family val="1"/>
    </font>
    <font>
      <b/>
      <sz val="11"/>
      <color theme="1"/>
      <name val="Times New Roman"/>
      <family val="1"/>
    </font>
    <font>
      <sz val="11"/>
      <color theme="1"/>
      <name val="Times New Roman"/>
      <family val="1"/>
    </font>
    <font>
      <b/>
      <sz val="10"/>
      <color theme="1"/>
      <name val="Times New Roman"/>
      <family val="1"/>
    </font>
    <font>
      <sz val="10"/>
      <color theme="1"/>
      <name val="Times New Roman"/>
      <family val="1"/>
    </font>
    <font>
      <b/>
      <u/>
      <sz val="10"/>
      <color theme="10"/>
      <name val="Times New Roman"/>
      <family val="1"/>
    </font>
    <font>
      <sz val="8"/>
      <color theme="1"/>
      <name val="Times New Roman"/>
      <family val="1"/>
    </font>
    <font>
      <b/>
      <sz val="13"/>
      <color theme="0"/>
      <name val="Arial"/>
      <family val="2"/>
    </font>
    <font>
      <b/>
      <sz val="10"/>
      <color theme="0"/>
      <name val="Arial"/>
      <family val="2"/>
    </font>
    <font>
      <b/>
      <sz val="13"/>
      <color theme="0"/>
      <name val="Calibri"/>
      <family val="2"/>
    </font>
    <font>
      <b/>
      <sz val="14"/>
      <color theme="1"/>
      <name val="Times New Roman"/>
      <family val="1"/>
    </font>
    <font>
      <b/>
      <sz val="10"/>
      <color theme="1"/>
      <name val="Arial"/>
      <family val="2"/>
    </font>
    <font>
      <sz val="10"/>
      <color theme="1"/>
      <name val="Arial"/>
      <family val="2"/>
    </font>
    <font>
      <b/>
      <sz val="11"/>
      <color theme="0"/>
      <name val="Arial"/>
      <family val="2"/>
    </font>
    <font>
      <b/>
      <sz val="8"/>
      <color theme="1"/>
      <name val="Times New Roman"/>
      <family val="1"/>
    </font>
    <font>
      <u/>
      <sz val="11"/>
      <color theme="10"/>
      <name val="Times New Roman"/>
      <family val="1"/>
    </font>
    <font>
      <sz val="8"/>
      <color theme="4"/>
      <name val="Times New Roman"/>
      <family val="1"/>
    </font>
    <font>
      <sz val="8"/>
      <name val="Times New Roman"/>
      <family val="1"/>
    </font>
    <font>
      <b/>
      <sz val="11"/>
      <color theme="4"/>
      <name val="Times New Roman"/>
      <family val="1"/>
    </font>
    <font>
      <sz val="11"/>
      <name val="Calibri"/>
      <family val="2"/>
      <scheme val="minor"/>
    </font>
    <font>
      <sz val="11"/>
      <color theme="1"/>
      <name val="Calibri"/>
      <family val="2"/>
    </font>
    <font>
      <sz val="11"/>
      <color theme="1"/>
      <name val="Symbol"/>
      <family val="1"/>
      <charset val="2"/>
    </font>
    <font>
      <sz val="11"/>
      <color theme="1"/>
      <name val="Times New Roman"/>
      <family val="1"/>
      <charset val="2"/>
    </font>
    <font>
      <sz val="11"/>
      <color rgb="FFFF0000"/>
      <name val="Times New Roman"/>
      <family val="1"/>
    </font>
    <font>
      <sz val="11"/>
      <color theme="1"/>
      <name val="Courier New"/>
      <family val="3"/>
    </font>
    <font>
      <b/>
      <sz val="10"/>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style="thick">
        <color indexed="64"/>
      </left>
      <right style="thin">
        <color indexed="64"/>
      </right>
      <top/>
      <bottom style="thin">
        <color indexed="64"/>
      </bottom>
      <diagonal/>
    </border>
    <border>
      <left style="medium">
        <color indexed="64"/>
      </left>
      <right/>
      <top/>
      <bottom style="medium">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theme="0"/>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style="medium">
        <color auto="1"/>
      </right>
      <top style="medium">
        <color indexed="64"/>
      </top>
      <bottom style="thin">
        <color auto="1"/>
      </bottom>
      <diagonal/>
    </border>
    <border>
      <left style="thin">
        <color indexed="64"/>
      </left>
      <right style="medium">
        <color auto="1"/>
      </right>
      <top style="thin">
        <color auto="1"/>
      </top>
      <bottom style="medium">
        <color auto="1"/>
      </bottom>
      <diagonal/>
    </border>
    <border>
      <left style="thin">
        <color indexed="64"/>
      </left>
      <right style="medium">
        <color auto="1"/>
      </right>
      <top/>
      <bottom style="thin">
        <color auto="1"/>
      </bottom>
      <diagonal/>
    </border>
    <border>
      <left style="thin">
        <color indexed="64"/>
      </left>
      <right style="medium">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1">
    <xf numFmtId="0" fontId="0" fillId="0" borderId="0" xfId="0"/>
    <xf numFmtId="0" fontId="0" fillId="0" borderId="0" xfId="0" applyProtection="1">
      <protection hidden="1"/>
    </xf>
    <xf numFmtId="0" fontId="1" fillId="0" borderId="0" xfId="0" quotePrefix="1" applyFont="1" applyProtection="1">
      <protection hidden="1"/>
    </xf>
    <xf numFmtId="0" fontId="2" fillId="0" borderId="0" xfId="0" applyFont="1"/>
    <xf numFmtId="0" fontId="5" fillId="0" borderId="0" xfId="0" applyFont="1" applyFill="1" applyAlignment="1">
      <alignment vertical="top"/>
    </xf>
    <xf numFmtId="0" fontId="6" fillId="0" borderId="0" xfId="0" applyFont="1" applyFill="1" applyAlignment="1">
      <alignment vertical="top"/>
    </xf>
    <xf numFmtId="0" fontId="0" fillId="0" borderId="0" xfId="0" applyFill="1"/>
    <xf numFmtId="0" fontId="3" fillId="0" borderId="0" xfId="0" applyFont="1" applyFill="1"/>
    <xf numFmtId="0" fontId="7" fillId="0" borderId="0" xfId="0" applyFont="1" applyFill="1" applyAlignment="1">
      <alignment vertical="top"/>
    </xf>
    <xf numFmtId="0" fontId="5" fillId="0" borderId="0" xfId="0" applyFont="1" applyFill="1"/>
    <xf numFmtId="0" fontId="8" fillId="0" borderId="0" xfId="0" applyFont="1" applyBorder="1"/>
    <xf numFmtId="0" fontId="0" fillId="0" borderId="0" xfId="0" applyBorder="1" applyAlignment="1">
      <alignment vertical="top"/>
    </xf>
    <xf numFmtId="0" fontId="0" fillId="0" borderId="0" xfId="0" applyBorder="1"/>
    <xf numFmtId="0" fontId="8" fillId="0" borderId="5" xfId="0" applyFont="1" applyBorder="1"/>
    <xf numFmtId="0" fontId="0" fillId="0" borderId="6" xfId="0" applyBorder="1" applyAlignment="1">
      <alignment vertical="top"/>
    </xf>
    <xf numFmtId="0" fontId="0" fillId="0" borderId="6" xfId="0" applyBorder="1"/>
    <xf numFmtId="0" fontId="9" fillId="0" borderId="7" xfId="0" applyFont="1" applyBorder="1"/>
    <xf numFmtId="0" fontId="0" fillId="0" borderId="8" xfId="0" applyBorder="1"/>
    <xf numFmtId="0" fontId="8" fillId="0" borderId="7" xfId="0" applyFont="1" applyBorder="1"/>
    <xf numFmtId="0" fontId="10" fillId="0" borderId="7" xfId="1" applyFont="1" applyBorder="1"/>
    <xf numFmtId="0" fontId="11" fillId="0" borderId="9" xfId="0" applyFont="1" applyBorder="1"/>
    <xf numFmtId="0" fontId="0" fillId="0" borderId="10" xfId="0" applyBorder="1"/>
    <xf numFmtId="0" fontId="0" fillId="0" borderId="11" xfId="0" applyBorder="1"/>
    <xf numFmtId="164" fontId="0" fillId="0" borderId="0" xfId="0" applyNumberFormat="1"/>
    <xf numFmtId="0" fontId="16" fillId="0" borderId="2" xfId="0" applyFont="1" applyFill="1" applyBorder="1" applyAlignment="1">
      <alignment horizontal="center" vertical="center" wrapText="1"/>
    </xf>
    <xf numFmtId="0" fontId="16" fillId="0" borderId="2" xfId="0" applyFont="1" applyFill="1" applyBorder="1" applyAlignment="1" applyProtection="1">
      <alignment horizontal="center"/>
      <protection hidden="1"/>
    </xf>
    <xf numFmtId="0" fontId="16" fillId="2" borderId="2" xfId="0" applyFont="1" applyFill="1" applyBorder="1" applyAlignment="1" applyProtection="1">
      <alignment horizontal="center"/>
      <protection locked="0"/>
    </xf>
    <xf numFmtId="164" fontId="16" fillId="0" borderId="2" xfId="0" applyNumberFormat="1" applyFont="1" applyFill="1" applyBorder="1" applyAlignment="1" applyProtection="1">
      <alignment horizontal="center"/>
      <protection hidden="1"/>
    </xf>
    <xf numFmtId="0" fontId="17" fillId="0" borderId="0" xfId="0" applyFont="1"/>
    <xf numFmtId="0" fontId="17" fillId="0" borderId="3" xfId="0" applyFont="1" applyBorder="1"/>
    <xf numFmtId="0" fontId="17" fillId="4" borderId="1" xfId="0" applyFont="1" applyFill="1" applyBorder="1" applyProtection="1">
      <protection locked="0"/>
    </xf>
    <xf numFmtId="0" fontId="17" fillId="4" borderId="1" xfId="0" applyFont="1" applyFill="1" applyBorder="1" applyAlignment="1" applyProtection="1">
      <alignment horizontal="center"/>
      <protection locked="0"/>
    </xf>
    <xf numFmtId="164" fontId="17" fillId="0" borderId="1" xfId="0" applyNumberFormat="1" applyFont="1" applyBorder="1" applyAlignment="1" applyProtection="1">
      <alignment horizontal="center"/>
      <protection hidden="1"/>
    </xf>
    <xf numFmtId="0" fontId="17" fillId="0" borderId="4" xfId="0" applyFont="1" applyBorder="1"/>
    <xf numFmtId="0" fontId="0" fillId="0" borderId="12" xfId="0" applyBorder="1"/>
    <xf numFmtId="0" fontId="22" fillId="0" borderId="7" xfId="1" applyFont="1" applyBorder="1"/>
    <xf numFmtId="0" fontId="18" fillId="6" borderId="0" xfId="0" applyFont="1" applyFill="1" applyAlignment="1">
      <alignment horizontal="left" vertical="top"/>
    </xf>
    <xf numFmtId="0" fontId="0" fillId="6" borderId="0" xfId="0" applyFill="1"/>
    <xf numFmtId="0" fontId="3" fillId="6" borderId="0" xfId="0" applyFont="1" applyFill="1"/>
    <xf numFmtId="0" fontId="18" fillId="6" borderId="0" xfId="0" applyFont="1" applyFill="1" applyAlignment="1">
      <alignment vertical="top"/>
    </xf>
    <xf numFmtId="0" fontId="5" fillId="6" borderId="0" xfId="0" applyFont="1" applyFill="1" applyAlignment="1">
      <alignment vertical="top"/>
    </xf>
    <xf numFmtId="0" fontId="7" fillId="0" borderId="0" xfId="0" applyFont="1" applyBorder="1" applyAlignment="1">
      <alignment vertical="center" wrapText="1"/>
    </xf>
    <xf numFmtId="0" fontId="6" fillId="0" borderId="9" xfId="0" applyFont="1" applyBorder="1" applyAlignment="1">
      <alignment vertical="center"/>
    </xf>
    <xf numFmtId="0" fontId="17" fillId="4" borderId="16" xfId="0" applyFont="1" applyFill="1" applyBorder="1" applyProtection="1">
      <protection locked="0"/>
    </xf>
    <xf numFmtId="0" fontId="17" fillId="4" borderId="16" xfId="0" applyFont="1" applyFill="1" applyBorder="1" applyAlignment="1" applyProtection="1">
      <alignment horizontal="center"/>
      <protection locked="0"/>
    </xf>
    <xf numFmtId="164" fontId="17" fillId="0" borderId="16" xfId="0" applyNumberFormat="1" applyFont="1" applyBorder="1" applyAlignment="1" applyProtection="1">
      <alignment horizontal="center"/>
      <protection hidden="1"/>
    </xf>
    <xf numFmtId="0" fontId="17" fillId="0" borderId="17" xfId="0" applyFont="1" applyBorder="1"/>
    <xf numFmtId="0" fontId="16" fillId="0" borderId="18"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8" xfId="0" applyFont="1" applyBorder="1" applyAlignment="1">
      <alignment horizontal="center" vertical="center" wrapText="1"/>
    </xf>
    <xf numFmtId="0" fontId="6" fillId="0" borderId="0" xfId="0" applyFont="1" applyBorder="1" applyAlignment="1">
      <alignment vertical="center"/>
    </xf>
    <xf numFmtId="0" fontId="16" fillId="0" borderId="20" xfId="0" applyFont="1" applyBorder="1" applyAlignment="1">
      <alignment horizontal="center"/>
    </xf>
    <xf numFmtId="0" fontId="16" fillId="0" borderId="16" xfId="0" applyFont="1" applyBorder="1" applyAlignment="1">
      <alignment horizontal="center"/>
    </xf>
    <xf numFmtId="0" fontId="16" fillId="0" borderId="2" xfId="0" applyFont="1" applyBorder="1" applyAlignment="1">
      <alignment horizontal="center"/>
    </xf>
    <xf numFmtId="0" fontId="6" fillId="0" borderId="21" xfId="0" applyFont="1" applyFill="1" applyBorder="1" applyAlignment="1">
      <alignment horizontal="right" vertical="center"/>
    </xf>
    <xf numFmtId="0" fontId="6" fillId="0" borderId="21" xfId="0" applyFont="1" applyBorder="1" applyAlignment="1">
      <alignment horizontal="center" vertical="center"/>
    </xf>
    <xf numFmtId="0" fontId="6" fillId="5" borderId="22" xfId="0" applyFont="1" applyFill="1" applyBorder="1" applyAlignment="1">
      <alignment horizontal="center" vertical="center"/>
    </xf>
    <xf numFmtId="0" fontId="6" fillId="0" borderId="25" xfId="0" applyFont="1" applyBorder="1" applyAlignment="1">
      <alignment horizontal="right" vertical="center"/>
    </xf>
    <xf numFmtId="0" fontId="16" fillId="0" borderId="30" xfId="0" applyFont="1" applyBorder="1" applyAlignment="1">
      <alignment horizontal="center"/>
    </xf>
    <xf numFmtId="0" fontId="16" fillId="0" borderId="31" xfId="0" applyFont="1" applyBorder="1" applyAlignment="1">
      <alignment horizontal="center" vertical="center" wrapText="1"/>
    </xf>
    <xf numFmtId="164" fontId="17" fillId="0" borderId="30" xfId="0" applyNumberFormat="1" applyFont="1" applyBorder="1" applyAlignment="1" applyProtection="1">
      <alignment horizontal="center"/>
      <protection hidden="1"/>
    </xf>
    <xf numFmtId="164" fontId="17" fillId="0" borderId="32" xfId="0" applyNumberFormat="1" applyFont="1" applyBorder="1" applyAlignment="1" applyProtection="1">
      <alignment horizontal="center"/>
      <protection hidden="1"/>
    </xf>
    <xf numFmtId="0" fontId="16" fillId="5" borderId="33" xfId="0" applyFont="1" applyFill="1" applyBorder="1" applyAlignment="1">
      <alignment horizontal="center" vertical="center"/>
    </xf>
    <xf numFmtId="0" fontId="16" fillId="5" borderId="34" xfId="0" applyFont="1" applyFill="1" applyBorder="1" applyAlignment="1">
      <alignment horizontal="center" vertical="center" wrapText="1"/>
    </xf>
    <xf numFmtId="0" fontId="24" fillId="5" borderId="35" xfId="0" applyFont="1" applyFill="1" applyBorder="1" applyAlignment="1" applyProtection="1">
      <alignment horizontal="center"/>
      <protection hidden="1"/>
    </xf>
    <xf numFmtId="0" fontId="24" fillId="5" borderId="36" xfId="0" applyFont="1" applyFill="1" applyBorder="1" applyAlignment="1" applyProtection="1">
      <alignment horizontal="center"/>
      <protection hidden="1"/>
    </xf>
    <xf numFmtId="0" fontId="24" fillId="5" borderId="34" xfId="0" applyFont="1" applyFill="1" applyBorder="1" applyAlignment="1" applyProtection="1">
      <alignment horizontal="center"/>
      <protection hidden="1"/>
    </xf>
    <xf numFmtId="0" fontId="20" fillId="0" borderId="7" xfId="1" applyFont="1" applyBorder="1"/>
    <xf numFmtId="0" fontId="20" fillId="0" borderId="0" xfId="1" applyFont="1" applyBorder="1"/>
    <xf numFmtId="0" fontId="8" fillId="0" borderId="0" xfId="0" applyFont="1" applyBorder="1"/>
    <xf numFmtId="0" fontId="11" fillId="0" borderId="7" xfId="0" applyFont="1" applyBorder="1" applyAlignment="1">
      <alignment vertical="top" wrapText="1"/>
    </xf>
    <xf numFmtId="0" fontId="11" fillId="0" borderId="0" xfId="0" applyFont="1" applyAlignment="1">
      <alignment vertical="top" wrapText="1"/>
    </xf>
    <xf numFmtId="0" fontId="11" fillId="0" borderId="8" xfId="0" applyFont="1" applyBorder="1" applyAlignment="1">
      <alignment vertical="top" wrapText="1"/>
    </xf>
    <xf numFmtId="0" fontId="11" fillId="0" borderId="0" xfId="0" applyFont="1" applyBorder="1" applyAlignment="1">
      <alignment vertical="top" wrapText="1"/>
    </xf>
    <xf numFmtId="0" fontId="13" fillId="6" borderId="13" xfId="0" applyFont="1" applyFill="1" applyBorder="1" applyAlignment="1">
      <alignment horizontal="center"/>
    </xf>
    <xf numFmtId="0" fontId="13" fillId="6" borderId="14" xfId="0" applyFont="1" applyFill="1" applyBorder="1" applyAlignment="1">
      <alignment horizontal="center"/>
    </xf>
    <xf numFmtId="0" fontId="13" fillId="6" borderId="15" xfId="0" applyFont="1" applyFill="1" applyBorder="1" applyAlignment="1">
      <alignment horizontal="center"/>
    </xf>
    <xf numFmtId="0" fontId="16" fillId="0" borderId="2" xfId="0" applyFont="1" applyBorder="1" applyAlignment="1">
      <alignment horizontal="center"/>
    </xf>
    <xf numFmtId="0" fontId="16" fillId="0" borderId="2" xfId="0" applyFont="1" applyFill="1" applyBorder="1" applyAlignment="1">
      <alignment horizontal="center" vertical="center" wrapText="1"/>
    </xf>
    <xf numFmtId="0" fontId="16" fillId="3" borderId="2" xfId="0" applyFont="1" applyFill="1" applyBorder="1" applyAlignment="1" applyProtection="1">
      <alignment horizontal="center"/>
      <protection locked="0"/>
    </xf>
    <xf numFmtId="0" fontId="30" fillId="7" borderId="13" xfId="0" applyFont="1" applyFill="1" applyBorder="1" applyAlignment="1">
      <alignment horizontal="center"/>
    </xf>
    <xf numFmtId="0" fontId="30" fillId="7" borderId="14" xfId="0" applyFont="1" applyFill="1" applyBorder="1" applyAlignment="1">
      <alignment horizontal="center"/>
    </xf>
    <xf numFmtId="0" fontId="30" fillId="7" borderId="15" xfId="0" applyFont="1" applyFill="1" applyBorder="1" applyAlignment="1">
      <alignment horizontal="center"/>
    </xf>
    <xf numFmtId="0" fontId="7" fillId="0" borderId="19"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27" fillId="5" borderId="19" xfId="0" applyFont="1" applyFill="1" applyBorder="1" applyAlignment="1">
      <alignment vertical="center" wrapText="1"/>
    </xf>
    <xf numFmtId="0" fontId="7" fillId="5" borderId="0" xfId="0" applyFont="1" applyFill="1" applyBorder="1" applyAlignment="1">
      <alignment vertical="center" wrapText="1"/>
    </xf>
    <xf numFmtId="0" fontId="7" fillId="5" borderId="8" xfId="0" applyFont="1" applyFill="1" applyBorder="1" applyAlignment="1">
      <alignment vertical="center" wrapText="1"/>
    </xf>
    <xf numFmtId="0" fontId="7" fillId="0" borderId="29" xfId="0" applyFont="1" applyBorder="1" applyAlignment="1">
      <alignment vertical="center" wrapText="1"/>
    </xf>
    <xf numFmtId="0" fontId="7" fillId="0" borderId="27" xfId="0" applyFont="1" applyBorder="1" applyAlignment="1">
      <alignment vertical="center" wrapText="1"/>
    </xf>
    <xf numFmtId="0" fontId="7" fillId="0" borderId="26" xfId="0" applyFont="1" applyBorder="1" applyAlignment="1">
      <alignment vertical="center" wrapText="1"/>
    </xf>
    <xf numFmtId="0" fontId="12" fillId="6" borderId="0" xfId="0" applyFont="1" applyFill="1" applyAlignment="1">
      <alignment horizontal="left" vertical="top"/>
    </xf>
    <xf numFmtId="0" fontId="13" fillId="6" borderId="0" xfId="0" applyFont="1" applyFill="1" applyAlignment="1">
      <alignment vertical="top"/>
    </xf>
    <xf numFmtId="0" fontId="18" fillId="6" borderId="10" xfId="0" applyFont="1" applyFill="1" applyBorder="1" applyAlignment="1"/>
    <xf numFmtId="0" fontId="15" fillId="0" borderId="5" xfId="0" applyFont="1" applyBorder="1" applyAlignment="1">
      <alignment vertical="center"/>
    </xf>
    <xf numFmtId="0" fontId="15" fillId="0" borderId="6" xfId="0" applyFont="1" applyBorder="1" applyAlignment="1">
      <alignment vertical="center"/>
    </xf>
    <xf numFmtId="0" fontId="15" fillId="0" borderId="12" xfId="0" applyFont="1" applyBorder="1" applyAlignment="1">
      <alignment vertical="center"/>
    </xf>
    <xf numFmtId="0" fontId="7" fillId="5" borderId="28" xfId="0" applyFont="1" applyFill="1" applyBorder="1" applyAlignment="1">
      <alignment vertical="center" wrapText="1"/>
    </xf>
    <xf numFmtId="0" fontId="7" fillId="5" borderId="23" xfId="0" applyFont="1" applyFill="1" applyBorder="1" applyAlignment="1">
      <alignment vertical="center" wrapText="1"/>
    </xf>
    <xf numFmtId="0" fontId="7" fillId="5" borderId="24" xfId="0" applyFont="1" applyFill="1" applyBorder="1" applyAlignment="1">
      <alignment vertical="center" wrapText="1"/>
    </xf>
  </cellXfs>
  <cellStyles count="2">
    <cellStyle name="Hyperlink" xfId="1" builtinId="8"/>
    <cellStyle name="Normal" xfId="0" builtinId="0"/>
  </cellStyles>
  <dxfs count="2">
    <dxf>
      <font>
        <strike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karabio.com/" TargetMode="External"/><Relationship Id="rId1" Type="http://schemas.openxmlformats.org/officeDocument/2006/relationships/hyperlink" Target="mailto:technical_support@takarabi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BB6B-65CE-41A8-8622-E99CE8268D88}">
  <dimension ref="A1:K18"/>
  <sheetViews>
    <sheetView showGridLines="0" tabSelected="1" zoomScaleNormal="100" workbookViewId="0"/>
  </sheetViews>
  <sheetFormatPr defaultRowHeight="14.4"/>
  <cols>
    <col min="1" max="1" width="2.77734375" customWidth="1"/>
    <col min="4" max="4" width="13.6640625" customWidth="1"/>
  </cols>
  <sheetData>
    <row r="1" spans="1:11">
      <c r="A1" s="4"/>
      <c r="B1" s="36" t="s">
        <v>57</v>
      </c>
      <c r="C1" s="37"/>
      <c r="D1" s="37"/>
      <c r="E1" s="37"/>
      <c r="F1" s="37"/>
      <c r="G1" s="38"/>
      <c r="H1" s="38"/>
      <c r="I1" s="38"/>
    </row>
    <row r="2" spans="1:11">
      <c r="A2" s="4"/>
      <c r="B2" s="39" t="s">
        <v>61</v>
      </c>
      <c r="C2" s="37"/>
      <c r="D2" s="37"/>
      <c r="E2" s="37"/>
      <c r="F2" s="37"/>
      <c r="G2" s="38"/>
      <c r="H2" s="38"/>
      <c r="I2" s="38"/>
    </row>
    <row r="3" spans="1:11" ht="15" thickBot="1">
      <c r="A3" s="4"/>
      <c r="B3" s="5"/>
      <c r="C3" s="6"/>
      <c r="D3" s="6"/>
      <c r="E3" s="6"/>
      <c r="F3" s="6"/>
      <c r="G3" s="7"/>
      <c r="H3" s="7"/>
      <c r="I3" s="7"/>
    </row>
    <row r="4" spans="1:11">
      <c r="A4" s="8"/>
      <c r="B4" s="13" t="s">
        <v>27</v>
      </c>
      <c r="C4" s="14"/>
      <c r="D4" s="15"/>
      <c r="E4" s="15"/>
      <c r="F4" s="15"/>
      <c r="G4" s="15"/>
      <c r="H4" s="15"/>
      <c r="I4" s="15"/>
      <c r="J4" s="15"/>
      <c r="K4" s="34"/>
    </row>
    <row r="5" spans="1:11">
      <c r="A5" s="9"/>
      <c r="B5" s="16" t="s">
        <v>46</v>
      </c>
      <c r="C5" s="11"/>
      <c r="D5" s="12"/>
      <c r="E5" s="12"/>
      <c r="F5" s="12"/>
      <c r="G5" s="12"/>
      <c r="H5" s="12"/>
      <c r="I5" s="12"/>
      <c r="J5" s="12"/>
      <c r="K5" s="17"/>
    </row>
    <row r="6" spans="1:11">
      <c r="B6" s="18" t="s">
        <v>28</v>
      </c>
      <c r="C6" s="11"/>
      <c r="D6" s="12"/>
      <c r="E6" s="12"/>
      <c r="F6" s="12"/>
      <c r="G6" s="12"/>
      <c r="H6" s="12"/>
      <c r="I6" s="12"/>
      <c r="J6" s="12"/>
      <c r="K6" s="17"/>
    </row>
    <row r="7" spans="1:11">
      <c r="B7" s="67" t="s">
        <v>47</v>
      </c>
      <c r="C7" s="68"/>
      <c r="D7" s="68"/>
      <c r="E7" s="69" t="s">
        <v>29</v>
      </c>
      <c r="F7" s="69"/>
      <c r="G7" s="12"/>
      <c r="H7" s="12"/>
      <c r="I7" s="12"/>
      <c r="J7" s="12"/>
      <c r="K7" s="17"/>
    </row>
    <row r="8" spans="1:11">
      <c r="B8" s="19"/>
      <c r="C8" s="11"/>
      <c r="D8" s="10"/>
      <c r="E8" s="12"/>
      <c r="F8" s="12"/>
      <c r="G8" s="12"/>
      <c r="H8" s="12"/>
      <c r="I8" s="12"/>
      <c r="J8" s="12"/>
      <c r="K8" s="17"/>
    </row>
    <row r="9" spans="1:11" ht="14.4" customHeight="1">
      <c r="B9" s="70" t="s">
        <v>55</v>
      </c>
      <c r="C9" s="73"/>
      <c r="D9" s="73"/>
      <c r="E9" s="73"/>
      <c r="F9" s="73"/>
      <c r="G9" s="73"/>
      <c r="H9" s="73"/>
      <c r="I9" s="73"/>
      <c r="J9" s="73"/>
      <c r="K9" s="72"/>
    </row>
    <row r="10" spans="1:11">
      <c r="B10" s="70"/>
      <c r="C10" s="73"/>
      <c r="D10" s="73"/>
      <c r="E10" s="73"/>
      <c r="F10" s="73"/>
      <c r="G10" s="73"/>
      <c r="H10" s="73"/>
      <c r="I10" s="73"/>
      <c r="J10" s="73"/>
      <c r="K10" s="72"/>
    </row>
    <row r="11" spans="1:11">
      <c r="B11" s="70"/>
      <c r="C11" s="73"/>
      <c r="D11" s="73"/>
      <c r="E11" s="73"/>
      <c r="F11" s="73"/>
      <c r="G11" s="73"/>
      <c r="H11" s="73"/>
      <c r="I11" s="73"/>
      <c r="J11" s="73"/>
      <c r="K11" s="72"/>
    </row>
    <row r="12" spans="1:11">
      <c r="B12" s="70"/>
      <c r="C12" s="73"/>
      <c r="D12" s="73"/>
      <c r="E12" s="73"/>
      <c r="F12" s="73"/>
      <c r="G12" s="73"/>
      <c r="H12" s="73"/>
      <c r="I12" s="73"/>
      <c r="J12" s="73"/>
      <c r="K12" s="72"/>
    </row>
    <row r="13" spans="1:11">
      <c r="B13" s="70"/>
      <c r="C13" s="73"/>
      <c r="D13" s="73"/>
      <c r="E13" s="73"/>
      <c r="F13" s="73"/>
      <c r="G13" s="73"/>
      <c r="H13" s="73"/>
      <c r="I13" s="73"/>
      <c r="J13" s="73"/>
      <c r="K13" s="72"/>
    </row>
    <row r="14" spans="1:11" ht="14.4" customHeight="1">
      <c r="B14" s="70" t="s">
        <v>56</v>
      </c>
      <c r="C14" s="71"/>
      <c r="D14" s="71"/>
      <c r="E14" s="71"/>
      <c r="F14" s="71"/>
      <c r="G14" s="71"/>
      <c r="H14" s="71"/>
      <c r="I14" s="71"/>
      <c r="J14" s="71"/>
      <c r="K14" s="72"/>
    </row>
    <row r="15" spans="1:11">
      <c r="B15" s="70"/>
      <c r="C15" s="71"/>
      <c r="D15" s="71"/>
      <c r="E15" s="71"/>
      <c r="F15" s="71"/>
      <c r="G15" s="71"/>
      <c r="H15" s="71"/>
      <c r="I15" s="71"/>
      <c r="J15" s="71"/>
      <c r="K15" s="72"/>
    </row>
    <row r="16" spans="1:11">
      <c r="B16" s="70"/>
      <c r="C16" s="71"/>
      <c r="D16" s="71"/>
      <c r="E16" s="71"/>
      <c r="F16" s="71"/>
      <c r="G16" s="71"/>
      <c r="H16" s="71"/>
      <c r="I16" s="71"/>
      <c r="J16" s="71"/>
      <c r="K16" s="72"/>
    </row>
    <row r="17" spans="2:11">
      <c r="B17" s="35" t="s">
        <v>48</v>
      </c>
      <c r="K17" s="17"/>
    </row>
    <row r="18" spans="2:11" ht="15" thickBot="1">
      <c r="B18" s="20" t="s">
        <v>30</v>
      </c>
      <c r="C18" s="21"/>
      <c r="D18" s="21"/>
      <c r="E18" s="21"/>
      <c r="F18" s="21"/>
      <c r="G18" s="21"/>
      <c r="H18" s="21"/>
      <c r="I18" s="21"/>
      <c r="J18" s="21"/>
      <c r="K18" s="22"/>
    </row>
  </sheetData>
  <mergeCells count="4">
    <mergeCell ref="B7:D7"/>
    <mergeCell ref="E7:F7"/>
    <mergeCell ref="B14:K16"/>
    <mergeCell ref="B9:K13"/>
  </mergeCells>
  <hyperlinks>
    <hyperlink ref="B7" r:id="rId1" xr:uid="{8284CD39-EC1A-49D5-B630-F0208169B7A8}"/>
    <hyperlink ref="B17" r:id="rId2" xr:uid="{64EF05AC-5455-42C0-B217-0B2295245F1C}"/>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6899-E3BC-4A48-BD3A-5A32B570A817}">
  <dimension ref="A1:I116"/>
  <sheetViews>
    <sheetView workbookViewId="0"/>
  </sheetViews>
  <sheetFormatPr defaultRowHeight="14.4"/>
  <cols>
    <col min="1" max="1" width="3.21875" bestFit="1" customWidth="1"/>
    <col min="2" max="2" width="20.6640625" customWidth="1"/>
    <col min="3" max="3" width="19.5546875" customWidth="1"/>
    <col min="4" max="4" width="14.5546875" customWidth="1"/>
    <col min="5" max="5" width="16.5546875" customWidth="1"/>
    <col min="6" max="6" width="13.109375" customWidth="1"/>
    <col min="7" max="7" width="14.44140625" bestFit="1" customWidth="1"/>
  </cols>
  <sheetData>
    <row r="1" spans="1:9" ht="17.399999999999999">
      <c r="A1" s="40"/>
      <c r="B1" s="92" t="s">
        <v>59</v>
      </c>
      <c r="C1" s="92"/>
      <c r="D1" s="92"/>
      <c r="E1" s="92"/>
      <c r="F1" s="6"/>
      <c r="G1" s="7"/>
      <c r="H1" s="7"/>
      <c r="I1" s="7"/>
    </row>
    <row r="2" spans="1:9">
      <c r="A2" s="40"/>
      <c r="B2" s="93" t="s">
        <v>58</v>
      </c>
      <c r="C2" s="93"/>
      <c r="D2" s="93"/>
      <c r="E2" s="93"/>
      <c r="F2" s="6"/>
      <c r="G2" s="7"/>
      <c r="H2" s="7"/>
      <c r="I2" s="7"/>
    </row>
    <row r="3" spans="1:9" ht="21.6" customHeight="1" thickBot="1">
      <c r="A3" s="40"/>
      <c r="B3" s="94" t="s">
        <v>61</v>
      </c>
      <c r="C3" s="94"/>
      <c r="D3" s="94"/>
      <c r="E3" s="94"/>
      <c r="F3" s="6"/>
      <c r="G3" s="7"/>
      <c r="H3" s="7"/>
      <c r="I3" s="7"/>
    </row>
    <row r="4" spans="1:9" ht="25.8" customHeight="1" thickBot="1">
      <c r="A4" s="95" t="s">
        <v>26</v>
      </c>
      <c r="B4" s="96"/>
      <c r="C4" s="96"/>
      <c r="D4" s="96"/>
      <c r="E4" s="96"/>
      <c r="F4" s="97"/>
    </row>
    <row r="5" spans="1:9" ht="38.4" customHeight="1">
      <c r="A5" s="56">
        <v>1</v>
      </c>
      <c r="B5" s="98" t="s">
        <v>52</v>
      </c>
      <c r="C5" s="99"/>
      <c r="D5" s="99"/>
      <c r="E5" s="99"/>
      <c r="F5" s="100"/>
    </row>
    <row r="6" spans="1:9" ht="51" customHeight="1" thickBot="1">
      <c r="A6" s="55">
        <v>2</v>
      </c>
      <c r="B6" s="83" t="s">
        <v>53</v>
      </c>
      <c r="C6" s="84"/>
      <c r="D6" s="84"/>
      <c r="E6" s="84"/>
      <c r="F6" s="85"/>
    </row>
    <row r="7" spans="1:9" ht="34.799999999999997" customHeight="1" thickBot="1">
      <c r="A7" s="54"/>
      <c r="B7" s="86" t="s">
        <v>51</v>
      </c>
      <c r="C7" s="87"/>
      <c r="D7" s="87"/>
      <c r="E7" s="87"/>
      <c r="F7" s="88"/>
    </row>
    <row r="8" spans="1:9" ht="37.200000000000003" customHeight="1">
      <c r="A8" s="57"/>
      <c r="B8" s="86" t="s">
        <v>54</v>
      </c>
      <c r="C8" s="87"/>
      <c r="D8" s="87"/>
      <c r="E8" s="87"/>
      <c r="F8" s="88"/>
    </row>
    <row r="9" spans="1:9" ht="52.8" customHeight="1" thickBot="1">
      <c r="A9" s="42">
        <v>3</v>
      </c>
      <c r="B9" s="89" t="s">
        <v>60</v>
      </c>
      <c r="C9" s="90"/>
      <c r="D9" s="90"/>
      <c r="E9" s="90"/>
      <c r="F9" s="91"/>
    </row>
    <row r="10" spans="1:9" ht="16.8" customHeight="1">
      <c r="A10" s="50"/>
      <c r="B10" s="41"/>
      <c r="C10" s="41"/>
      <c r="D10" s="41"/>
      <c r="E10" s="41"/>
      <c r="F10" s="41"/>
    </row>
    <row r="11" spans="1:9" ht="15" thickBot="1"/>
    <row r="12" spans="1:9" ht="15" thickBot="1">
      <c r="A12" s="80" t="s">
        <v>32</v>
      </c>
      <c r="B12" s="81"/>
      <c r="C12" s="81"/>
      <c r="D12" s="81"/>
      <c r="E12" s="82"/>
    </row>
    <row r="13" spans="1:9" ht="15" thickBot="1">
      <c r="A13" s="77">
        <v>1</v>
      </c>
      <c r="B13" s="77"/>
      <c r="C13" s="53">
        <v>2</v>
      </c>
      <c r="D13" s="53">
        <v>3</v>
      </c>
      <c r="E13" s="53">
        <v>4</v>
      </c>
    </row>
    <row r="14" spans="1:9" ht="40.200000000000003" thickBot="1">
      <c r="A14" s="78" t="s">
        <v>15</v>
      </c>
      <c r="B14" s="78"/>
      <c r="C14" s="24" t="s">
        <v>14</v>
      </c>
      <c r="D14" s="24" t="str">
        <f>"Total Volume of "&amp;A15&amp;" nM Library Pool (µl)"</f>
        <v>Total Volume of 4 nM Library Pool (µl)</v>
      </c>
      <c r="E14" s="24" t="s">
        <v>44</v>
      </c>
    </row>
    <row r="15" spans="1:9" ht="15" thickBot="1">
      <c r="A15" s="79">
        <v>4</v>
      </c>
      <c r="B15" s="79"/>
      <c r="C15" s="25">
        <v>24</v>
      </c>
      <c r="D15" s="26">
        <v>800</v>
      </c>
      <c r="E15" s="27">
        <f>D15-SUM(F21:F116)</f>
        <v>715.52</v>
      </c>
    </row>
    <row r="17" spans="1:8" ht="15" thickBot="1">
      <c r="B17" s="3"/>
      <c r="C17" t="str">
        <f>IF(D17="","","water volume")</f>
        <v/>
      </c>
      <c r="D17" s="1" t="str">
        <f>IFERROR(IF(E15&lt;2,1,""),"")</f>
        <v/>
      </c>
      <c r="E17" s="2" t="str">
        <f>IF(D17="","","-&gt; Water volume is too low or has a negative value. Adjust the final concentration and/or the total volume.")</f>
        <v/>
      </c>
    </row>
    <row r="18" spans="1:8" ht="15" thickBot="1">
      <c r="A18" s="74" t="s">
        <v>31</v>
      </c>
      <c r="B18" s="75"/>
      <c r="C18" s="75"/>
      <c r="D18" s="75"/>
      <c r="E18" s="75"/>
      <c r="F18" s="75"/>
      <c r="G18" s="76"/>
    </row>
    <row r="19" spans="1:8">
      <c r="A19" s="51" t="s">
        <v>24</v>
      </c>
      <c r="B19" s="52" t="s">
        <v>20</v>
      </c>
      <c r="C19" s="52" t="s">
        <v>21</v>
      </c>
      <c r="D19" s="52" t="s">
        <v>22</v>
      </c>
      <c r="E19" s="52" t="s">
        <v>23</v>
      </c>
      <c r="F19" s="58" t="s">
        <v>25</v>
      </c>
      <c r="G19" s="62" t="s">
        <v>49</v>
      </c>
    </row>
    <row r="20" spans="1:8" ht="40.200000000000003" thickBot="1">
      <c r="A20" s="46"/>
      <c r="B20" s="47" t="s">
        <v>0</v>
      </c>
      <c r="C20" s="48" t="s">
        <v>17</v>
      </c>
      <c r="D20" s="48" t="s">
        <v>18</v>
      </c>
      <c r="E20" s="49" t="s">
        <v>19</v>
      </c>
      <c r="F20" s="59" t="s">
        <v>45</v>
      </c>
      <c r="G20" s="63" t="s">
        <v>50</v>
      </c>
    </row>
    <row r="21" spans="1:8" ht="15" thickTop="1">
      <c r="A21" s="33">
        <v>1</v>
      </c>
      <c r="B21" s="43" t="s">
        <v>1</v>
      </c>
      <c r="C21" s="44">
        <v>10</v>
      </c>
      <c r="D21" s="44">
        <v>400</v>
      </c>
      <c r="E21" s="45">
        <f>IF(B21="","",IF(D21="",C21*1000000/(660*450),C21*1000000/(660*D21)))</f>
        <v>37.878787878787875</v>
      </c>
      <c r="F21" s="60">
        <f t="shared" ref="F21:F52" si="0">IF(B21="","",($A$15*$D$15/$C$15)/E21)</f>
        <v>3.5200000000000005</v>
      </c>
      <c r="G21" s="64" t="str">
        <f>IFERROR(IF($B21="", "", IF($F21&lt;2, "Volume too low", IF($F21&gt;20, "Volume too high", "ok"))),"input error")</f>
        <v>ok</v>
      </c>
      <c r="H21" s="23"/>
    </row>
    <row r="22" spans="1:8">
      <c r="A22" s="29">
        <v>2</v>
      </c>
      <c r="B22" s="30" t="s">
        <v>2</v>
      </c>
      <c r="C22" s="31">
        <v>10</v>
      </c>
      <c r="D22" s="31">
        <v>400</v>
      </c>
      <c r="E22" s="32">
        <f t="shared" ref="E22:E85" si="1">IF(B22="","",IF(D22="",C22*1000000/(660*450),C22*1000000/(660*D22)))</f>
        <v>37.878787878787875</v>
      </c>
      <c r="F22" s="61">
        <f t="shared" si="0"/>
        <v>3.5200000000000005</v>
      </c>
      <c r="G22" s="65" t="str">
        <f t="shared" ref="G22:G85" si="2">IFERROR(IF($B22="", "", IF($F22&lt;2, "Volume too low", IF($F22&gt;20, "Volume too high", "ok"))),"input error")</f>
        <v>ok</v>
      </c>
    </row>
    <row r="23" spans="1:8">
      <c r="A23" s="29">
        <v>3</v>
      </c>
      <c r="B23" s="30" t="s">
        <v>3</v>
      </c>
      <c r="C23" s="31">
        <v>10</v>
      </c>
      <c r="D23" s="31">
        <v>400</v>
      </c>
      <c r="E23" s="32">
        <f t="shared" si="1"/>
        <v>37.878787878787875</v>
      </c>
      <c r="F23" s="61">
        <f t="shared" si="0"/>
        <v>3.5200000000000005</v>
      </c>
      <c r="G23" s="65" t="str">
        <f t="shared" si="2"/>
        <v>ok</v>
      </c>
    </row>
    <row r="24" spans="1:8">
      <c r="A24" s="29">
        <v>4</v>
      </c>
      <c r="B24" s="30" t="s">
        <v>4</v>
      </c>
      <c r="C24" s="31">
        <v>10</v>
      </c>
      <c r="D24" s="31">
        <v>400</v>
      </c>
      <c r="E24" s="32">
        <f t="shared" si="1"/>
        <v>37.878787878787875</v>
      </c>
      <c r="F24" s="61">
        <f t="shared" si="0"/>
        <v>3.5200000000000005</v>
      </c>
      <c r="G24" s="65" t="str">
        <f t="shared" si="2"/>
        <v>ok</v>
      </c>
    </row>
    <row r="25" spans="1:8">
      <c r="A25" s="29">
        <v>5</v>
      </c>
      <c r="B25" s="30" t="s">
        <v>5</v>
      </c>
      <c r="C25" s="31">
        <v>10</v>
      </c>
      <c r="D25" s="31">
        <v>400</v>
      </c>
      <c r="E25" s="32">
        <f t="shared" si="1"/>
        <v>37.878787878787875</v>
      </c>
      <c r="F25" s="61">
        <f t="shared" si="0"/>
        <v>3.5200000000000005</v>
      </c>
      <c r="G25" s="65" t="str">
        <f t="shared" si="2"/>
        <v>ok</v>
      </c>
    </row>
    <row r="26" spans="1:8">
      <c r="A26" s="29">
        <v>6</v>
      </c>
      <c r="B26" s="30" t="s">
        <v>6</v>
      </c>
      <c r="C26" s="31">
        <v>10</v>
      </c>
      <c r="D26" s="31">
        <v>400</v>
      </c>
      <c r="E26" s="32">
        <f t="shared" si="1"/>
        <v>37.878787878787875</v>
      </c>
      <c r="F26" s="61">
        <f t="shared" si="0"/>
        <v>3.5200000000000005</v>
      </c>
      <c r="G26" s="65" t="str">
        <f t="shared" si="2"/>
        <v>ok</v>
      </c>
    </row>
    <row r="27" spans="1:8">
      <c r="A27" s="29">
        <v>7</v>
      </c>
      <c r="B27" s="30" t="s">
        <v>7</v>
      </c>
      <c r="C27" s="31">
        <v>10</v>
      </c>
      <c r="D27" s="31">
        <v>400</v>
      </c>
      <c r="E27" s="32">
        <f t="shared" si="1"/>
        <v>37.878787878787875</v>
      </c>
      <c r="F27" s="61">
        <f t="shared" si="0"/>
        <v>3.5200000000000005</v>
      </c>
      <c r="G27" s="65" t="str">
        <f t="shared" si="2"/>
        <v>ok</v>
      </c>
    </row>
    <row r="28" spans="1:8">
      <c r="A28" s="29">
        <v>8</v>
      </c>
      <c r="B28" s="30" t="s">
        <v>8</v>
      </c>
      <c r="C28" s="31">
        <v>10</v>
      </c>
      <c r="D28" s="31">
        <v>400</v>
      </c>
      <c r="E28" s="32">
        <f t="shared" si="1"/>
        <v>37.878787878787875</v>
      </c>
      <c r="F28" s="61">
        <f t="shared" si="0"/>
        <v>3.5200000000000005</v>
      </c>
      <c r="G28" s="65" t="str">
        <f t="shared" si="2"/>
        <v>ok</v>
      </c>
    </row>
    <row r="29" spans="1:8">
      <c r="A29" s="29">
        <v>9</v>
      </c>
      <c r="B29" s="30" t="s">
        <v>9</v>
      </c>
      <c r="C29" s="31">
        <v>10</v>
      </c>
      <c r="D29" s="31">
        <v>400</v>
      </c>
      <c r="E29" s="32">
        <f t="shared" si="1"/>
        <v>37.878787878787875</v>
      </c>
      <c r="F29" s="61">
        <f t="shared" si="0"/>
        <v>3.5200000000000005</v>
      </c>
      <c r="G29" s="65" t="str">
        <f t="shared" si="2"/>
        <v>ok</v>
      </c>
    </row>
    <row r="30" spans="1:8">
      <c r="A30" s="29">
        <v>10</v>
      </c>
      <c r="B30" s="30" t="s">
        <v>10</v>
      </c>
      <c r="C30" s="31">
        <v>10</v>
      </c>
      <c r="D30" s="31">
        <v>400</v>
      </c>
      <c r="E30" s="32">
        <f t="shared" si="1"/>
        <v>37.878787878787875</v>
      </c>
      <c r="F30" s="61">
        <f t="shared" si="0"/>
        <v>3.5200000000000005</v>
      </c>
      <c r="G30" s="65" t="str">
        <f t="shared" si="2"/>
        <v>ok</v>
      </c>
    </row>
    <row r="31" spans="1:8">
      <c r="A31" s="29">
        <v>11</v>
      </c>
      <c r="B31" s="30" t="s">
        <v>11</v>
      </c>
      <c r="C31" s="31">
        <v>10</v>
      </c>
      <c r="D31" s="31">
        <v>400</v>
      </c>
      <c r="E31" s="32">
        <f t="shared" si="1"/>
        <v>37.878787878787875</v>
      </c>
      <c r="F31" s="61">
        <f t="shared" si="0"/>
        <v>3.5200000000000005</v>
      </c>
      <c r="G31" s="65" t="str">
        <f t="shared" si="2"/>
        <v>ok</v>
      </c>
    </row>
    <row r="32" spans="1:8">
      <c r="A32" s="29">
        <v>12</v>
      </c>
      <c r="B32" s="30" t="s">
        <v>12</v>
      </c>
      <c r="C32" s="31">
        <v>10</v>
      </c>
      <c r="D32" s="31">
        <v>400</v>
      </c>
      <c r="E32" s="32">
        <f t="shared" si="1"/>
        <v>37.878787878787875</v>
      </c>
      <c r="F32" s="61">
        <f t="shared" si="0"/>
        <v>3.5200000000000005</v>
      </c>
      <c r="G32" s="65" t="str">
        <f t="shared" si="2"/>
        <v>ok</v>
      </c>
    </row>
    <row r="33" spans="1:7">
      <c r="A33" s="29">
        <v>13</v>
      </c>
      <c r="B33" s="30" t="s">
        <v>13</v>
      </c>
      <c r="C33" s="31">
        <v>10</v>
      </c>
      <c r="D33" s="31">
        <v>400</v>
      </c>
      <c r="E33" s="32">
        <f t="shared" si="1"/>
        <v>37.878787878787875</v>
      </c>
      <c r="F33" s="61">
        <f t="shared" si="0"/>
        <v>3.5200000000000005</v>
      </c>
      <c r="G33" s="65" t="str">
        <f t="shared" si="2"/>
        <v>ok</v>
      </c>
    </row>
    <row r="34" spans="1:7">
      <c r="A34" s="29">
        <v>14</v>
      </c>
      <c r="B34" s="30" t="s">
        <v>33</v>
      </c>
      <c r="C34" s="31">
        <v>10</v>
      </c>
      <c r="D34" s="31">
        <v>400</v>
      </c>
      <c r="E34" s="32">
        <f>IF(B34="","",IF(D34="",C34*1000000/(660*450),C34*1000000/(660*D34)))</f>
        <v>37.878787878787875</v>
      </c>
      <c r="F34" s="61">
        <f t="shared" si="0"/>
        <v>3.5200000000000005</v>
      </c>
      <c r="G34" s="65" t="str">
        <f t="shared" si="2"/>
        <v>ok</v>
      </c>
    </row>
    <row r="35" spans="1:7">
      <c r="A35" s="29">
        <v>15</v>
      </c>
      <c r="B35" s="30" t="s">
        <v>34</v>
      </c>
      <c r="C35" s="31">
        <v>10</v>
      </c>
      <c r="D35" s="31">
        <v>400</v>
      </c>
      <c r="E35" s="32">
        <f t="shared" ref="E35:E44" si="3">IF(B35="","",IF(D35="",C35*1000000/(660*450),C35*1000000/(660*D35)))</f>
        <v>37.878787878787875</v>
      </c>
      <c r="F35" s="61">
        <f t="shared" si="0"/>
        <v>3.5200000000000005</v>
      </c>
      <c r="G35" s="65" t="str">
        <f t="shared" si="2"/>
        <v>ok</v>
      </c>
    </row>
    <row r="36" spans="1:7">
      <c r="A36" s="29">
        <v>16</v>
      </c>
      <c r="B36" s="30" t="s">
        <v>35</v>
      </c>
      <c r="C36" s="31">
        <v>10</v>
      </c>
      <c r="D36" s="31">
        <v>400</v>
      </c>
      <c r="E36" s="32">
        <f t="shared" si="3"/>
        <v>37.878787878787875</v>
      </c>
      <c r="F36" s="61">
        <f t="shared" si="0"/>
        <v>3.5200000000000005</v>
      </c>
      <c r="G36" s="65" t="str">
        <f t="shared" si="2"/>
        <v>ok</v>
      </c>
    </row>
    <row r="37" spans="1:7">
      <c r="A37" s="29">
        <v>17</v>
      </c>
      <c r="B37" s="30" t="s">
        <v>36</v>
      </c>
      <c r="C37" s="31">
        <v>10</v>
      </c>
      <c r="D37" s="31">
        <v>400</v>
      </c>
      <c r="E37" s="32">
        <f t="shared" si="3"/>
        <v>37.878787878787875</v>
      </c>
      <c r="F37" s="61">
        <f t="shared" si="0"/>
        <v>3.5200000000000005</v>
      </c>
      <c r="G37" s="65" t="str">
        <f t="shared" si="2"/>
        <v>ok</v>
      </c>
    </row>
    <row r="38" spans="1:7">
      <c r="A38" s="29">
        <v>18</v>
      </c>
      <c r="B38" s="30" t="s">
        <v>37</v>
      </c>
      <c r="C38" s="31">
        <v>10</v>
      </c>
      <c r="D38" s="31">
        <v>400</v>
      </c>
      <c r="E38" s="32">
        <f t="shared" si="3"/>
        <v>37.878787878787875</v>
      </c>
      <c r="F38" s="61">
        <f t="shared" si="0"/>
        <v>3.5200000000000005</v>
      </c>
      <c r="G38" s="65" t="str">
        <f t="shared" si="2"/>
        <v>ok</v>
      </c>
    </row>
    <row r="39" spans="1:7">
      <c r="A39" s="29">
        <v>19</v>
      </c>
      <c r="B39" s="30" t="s">
        <v>38</v>
      </c>
      <c r="C39" s="31">
        <v>10</v>
      </c>
      <c r="D39" s="31">
        <v>400</v>
      </c>
      <c r="E39" s="32">
        <f t="shared" si="3"/>
        <v>37.878787878787875</v>
      </c>
      <c r="F39" s="61">
        <f t="shared" si="0"/>
        <v>3.5200000000000005</v>
      </c>
      <c r="G39" s="65" t="str">
        <f t="shared" si="2"/>
        <v>ok</v>
      </c>
    </row>
    <row r="40" spans="1:7">
      <c r="A40" s="29">
        <v>20</v>
      </c>
      <c r="B40" s="30" t="s">
        <v>39</v>
      </c>
      <c r="C40" s="31">
        <v>10</v>
      </c>
      <c r="D40" s="31">
        <v>400</v>
      </c>
      <c r="E40" s="32">
        <f t="shared" si="3"/>
        <v>37.878787878787875</v>
      </c>
      <c r="F40" s="61">
        <f t="shared" si="0"/>
        <v>3.5200000000000005</v>
      </c>
      <c r="G40" s="65" t="str">
        <f t="shared" si="2"/>
        <v>ok</v>
      </c>
    </row>
    <row r="41" spans="1:7">
      <c r="A41" s="29">
        <v>21</v>
      </c>
      <c r="B41" s="30" t="s">
        <v>40</v>
      </c>
      <c r="C41" s="31">
        <v>10</v>
      </c>
      <c r="D41" s="31">
        <v>400</v>
      </c>
      <c r="E41" s="32">
        <f t="shared" si="3"/>
        <v>37.878787878787875</v>
      </c>
      <c r="F41" s="61">
        <f t="shared" si="0"/>
        <v>3.5200000000000005</v>
      </c>
      <c r="G41" s="65" t="str">
        <f t="shared" si="2"/>
        <v>ok</v>
      </c>
    </row>
    <row r="42" spans="1:7">
      <c r="A42" s="29">
        <v>22</v>
      </c>
      <c r="B42" s="30" t="s">
        <v>41</v>
      </c>
      <c r="C42" s="31">
        <v>10</v>
      </c>
      <c r="D42" s="31">
        <v>400</v>
      </c>
      <c r="E42" s="32">
        <f t="shared" si="3"/>
        <v>37.878787878787875</v>
      </c>
      <c r="F42" s="61">
        <f t="shared" si="0"/>
        <v>3.5200000000000005</v>
      </c>
      <c r="G42" s="65" t="str">
        <f t="shared" si="2"/>
        <v>ok</v>
      </c>
    </row>
    <row r="43" spans="1:7">
      <c r="A43" s="29">
        <v>23</v>
      </c>
      <c r="B43" s="30" t="s">
        <v>42</v>
      </c>
      <c r="C43" s="31">
        <v>10</v>
      </c>
      <c r="D43" s="31">
        <v>400</v>
      </c>
      <c r="E43" s="32">
        <f t="shared" si="3"/>
        <v>37.878787878787875</v>
      </c>
      <c r="F43" s="61">
        <f t="shared" si="0"/>
        <v>3.5200000000000005</v>
      </c>
      <c r="G43" s="65" t="str">
        <f t="shared" si="2"/>
        <v>ok</v>
      </c>
    </row>
    <row r="44" spans="1:7">
      <c r="A44" s="29">
        <v>24</v>
      </c>
      <c r="B44" s="30" t="s">
        <v>43</v>
      </c>
      <c r="C44" s="31">
        <v>10</v>
      </c>
      <c r="D44" s="31">
        <v>400</v>
      </c>
      <c r="E44" s="32">
        <f t="shared" si="3"/>
        <v>37.878787878787875</v>
      </c>
      <c r="F44" s="61">
        <f t="shared" si="0"/>
        <v>3.5200000000000005</v>
      </c>
      <c r="G44" s="65" t="str">
        <f t="shared" si="2"/>
        <v>ok</v>
      </c>
    </row>
    <row r="45" spans="1:7">
      <c r="A45" s="29">
        <v>25</v>
      </c>
      <c r="B45" s="30" t="s">
        <v>16</v>
      </c>
      <c r="C45" s="31" t="s">
        <v>16</v>
      </c>
      <c r="D45" s="31" t="s">
        <v>16</v>
      </c>
      <c r="E45" s="32" t="str">
        <f t="shared" si="1"/>
        <v/>
      </c>
      <c r="F45" s="61" t="str">
        <f t="shared" si="0"/>
        <v/>
      </c>
      <c r="G45" s="65" t="str">
        <f t="shared" si="2"/>
        <v/>
      </c>
    </row>
    <row r="46" spans="1:7">
      <c r="A46" s="29">
        <v>26</v>
      </c>
      <c r="B46" s="30" t="s">
        <v>16</v>
      </c>
      <c r="C46" s="31" t="s">
        <v>16</v>
      </c>
      <c r="D46" s="31" t="s">
        <v>16</v>
      </c>
      <c r="E46" s="32" t="str">
        <f t="shared" si="1"/>
        <v/>
      </c>
      <c r="F46" s="61" t="str">
        <f t="shared" si="0"/>
        <v/>
      </c>
      <c r="G46" s="65" t="str">
        <f t="shared" si="2"/>
        <v/>
      </c>
    </row>
    <row r="47" spans="1:7">
      <c r="A47" s="29">
        <v>27</v>
      </c>
      <c r="B47" s="30" t="s">
        <v>16</v>
      </c>
      <c r="C47" s="31" t="s">
        <v>16</v>
      </c>
      <c r="D47" s="31" t="s">
        <v>16</v>
      </c>
      <c r="E47" s="32" t="str">
        <f t="shared" si="1"/>
        <v/>
      </c>
      <c r="F47" s="61" t="str">
        <f t="shared" si="0"/>
        <v/>
      </c>
      <c r="G47" s="65" t="str">
        <f t="shared" si="2"/>
        <v/>
      </c>
    </row>
    <row r="48" spans="1:7">
      <c r="A48" s="29">
        <v>28</v>
      </c>
      <c r="B48" s="30" t="s">
        <v>16</v>
      </c>
      <c r="C48" s="31" t="s">
        <v>16</v>
      </c>
      <c r="D48" s="31" t="s">
        <v>16</v>
      </c>
      <c r="E48" s="32" t="str">
        <f t="shared" si="1"/>
        <v/>
      </c>
      <c r="F48" s="61" t="str">
        <f t="shared" si="0"/>
        <v/>
      </c>
      <c r="G48" s="65" t="str">
        <f t="shared" si="2"/>
        <v/>
      </c>
    </row>
    <row r="49" spans="1:7">
      <c r="A49" s="29">
        <v>29</v>
      </c>
      <c r="B49" s="30" t="s">
        <v>16</v>
      </c>
      <c r="C49" s="31" t="s">
        <v>16</v>
      </c>
      <c r="D49" s="31" t="s">
        <v>16</v>
      </c>
      <c r="E49" s="32" t="str">
        <f t="shared" si="1"/>
        <v/>
      </c>
      <c r="F49" s="61" t="str">
        <f t="shared" si="0"/>
        <v/>
      </c>
      <c r="G49" s="65" t="str">
        <f t="shared" si="2"/>
        <v/>
      </c>
    </row>
    <row r="50" spans="1:7">
      <c r="A50" s="29">
        <v>30</v>
      </c>
      <c r="B50" s="30" t="s">
        <v>16</v>
      </c>
      <c r="C50" s="31" t="s">
        <v>16</v>
      </c>
      <c r="D50" s="31" t="s">
        <v>16</v>
      </c>
      <c r="E50" s="32" t="str">
        <f t="shared" si="1"/>
        <v/>
      </c>
      <c r="F50" s="61" t="str">
        <f t="shared" si="0"/>
        <v/>
      </c>
      <c r="G50" s="65" t="str">
        <f t="shared" si="2"/>
        <v/>
      </c>
    </row>
    <row r="51" spans="1:7">
      <c r="A51" s="29">
        <v>31</v>
      </c>
      <c r="B51" s="30" t="s">
        <v>16</v>
      </c>
      <c r="C51" s="31" t="s">
        <v>16</v>
      </c>
      <c r="D51" s="31" t="s">
        <v>16</v>
      </c>
      <c r="E51" s="32" t="str">
        <f t="shared" si="1"/>
        <v/>
      </c>
      <c r="F51" s="61" t="str">
        <f t="shared" si="0"/>
        <v/>
      </c>
      <c r="G51" s="65" t="str">
        <f t="shared" si="2"/>
        <v/>
      </c>
    </row>
    <row r="52" spans="1:7">
      <c r="A52" s="29">
        <v>32</v>
      </c>
      <c r="B52" s="30" t="s">
        <v>16</v>
      </c>
      <c r="C52" s="31" t="s">
        <v>16</v>
      </c>
      <c r="D52" s="31" t="s">
        <v>16</v>
      </c>
      <c r="E52" s="32" t="str">
        <f t="shared" si="1"/>
        <v/>
      </c>
      <c r="F52" s="61" t="str">
        <f t="shared" si="0"/>
        <v/>
      </c>
      <c r="G52" s="65" t="str">
        <f t="shared" si="2"/>
        <v/>
      </c>
    </row>
    <row r="53" spans="1:7">
      <c r="A53" s="29">
        <v>33</v>
      </c>
      <c r="B53" s="30" t="s">
        <v>16</v>
      </c>
      <c r="C53" s="31" t="s">
        <v>16</v>
      </c>
      <c r="D53" s="31" t="s">
        <v>16</v>
      </c>
      <c r="E53" s="32" t="str">
        <f t="shared" si="1"/>
        <v/>
      </c>
      <c r="F53" s="61" t="str">
        <f t="shared" ref="F53:F84" si="4">IF(B53="","",($A$15*$D$15/$C$15)/E53)</f>
        <v/>
      </c>
      <c r="G53" s="65" t="str">
        <f t="shared" si="2"/>
        <v/>
      </c>
    </row>
    <row r="54" spans="1:7">
      <c r="A54" s="29">
        <v>34</v>
      </c>
      <c r="B54" s="30" t="s">
        <v>16</v>
      </c>
      <c r="C54" s="31" t="s">
        <v>16</v>
      </c>
      <c r="D54" s="31" t="s">
        <v>16</v>
      </c>
      <c r="E54" s="32" t="str">
        <f t="shared" si="1"/>
        <v/>
      </c>
      <c r="F54" s="61" t="str">
        <f t="shared" si="4"/>
        <v/>
      </c>
      <c r="G54" s="65" t="str">
        <f t="shared" si="2"/>
        <v/>
      </c>
    </row>
    <row r="55" spans="1:7">
      <c r="A55" s="29">
        <v>35</v>
      </c>
      <c r="B55" s="30" t="s">
        <v>16</v>
      </c>
      <c r="C55" s="31" t="s">
        <v>16</v>
      </c>
      <c r="D55" s="31" t="s">
        <v>16</v>
      </c>
      <c r="E55" s="32" t="str">
        <f t="shared" si="1"/>
        <v/>
      </c>
      <c r="F55" s="61" t="str">
        <f t="shared" si="4"/>
        <v/>
      </c>
      <c r="G55" s="65" t="str">
        <f t="shared" si="2"/>
        <v/>
      </c>
    </row>
    <row r="56" spans="1:7">
      <c r="A56" s="29">
        <v>36</v>
      </c>
      <c r="B56" s="30" t="s">
        <v>16</v>
      </c>
      <c r="C56" s="31" t="s">
        <v>16</v>
      </c>
      <c r="D56" s="31" t="s">
        <v>16</v>
      </c>
      <c r="E56" s="32" t="str">
        <f t="shared" si="1"/>
        <v/>
      </c>
      <c r="F56" s="61" t="str">
        <f t="shared" si="4"/>
        <v/>
      </c>
      <c r="G56" s="65" t="str">
        <f t="shared" si="2"/>
        <v/>
      </c>
    </row>
    <row r="57" spans="1:7">
      <c r="A57" s="29">
        <v>37</v>
      </c>
      <c r="B57" s="30" t="s">
        <v>16</v>
      </c>
      <c r="C57" s="31" t="s">
        <v>16</v>
      </c>
      <c r="D57" s="31" t="s">
        <v>16</v>
      </c>
      <c r="E57" s="32" t="str">
        <f t="shared" si="1"/>
        <v/>
      </c>
      <c r="F57" s="61" t="str">
        <f t="shared" si="4"/>
        <v/>
      </c>
      <c r="G57" s="65" t="str">
        <f t="shared" si="2"/>
        <v/>
      </c>
    </row>
    <row r="58" spans="1:7">
      <c r="A58" s="29">
        <v>38</v>
      </c>
      <c r="B58" s="30" t="s">
        <v>16</v>
      </c>
      <c r="C58" s="31" t="s">
        <v>16</v>
      </c>
      <c r="D58" s="31" t="s">
        <v>16</v>
      </c>
      <c r="E58" s="32" t="str">
        <f t="shared" si="1"/>
        <v/>
      </c>
      <c r="F58" s="61" t="str">
        <f t="shared" si="4"/>
        <v/>
      </c>
      <c r="G58" s="65" t="str">
        <f t="shared" si="2"/>
        <v/>
      </c>
    </row>
    <row r="59" spans="1:7">
      <c r="A59" s="29">
        <v>39</v>
      </c>
      <c r="B59" s="30" t="s">
        <v>16</v>
      </c>
      <c r="C59" s="31" t="s">
        <v>16</v>
      </c>
      <c r="D59" s="31" t="s">
        <v>16</v>
      </c>
      <c r="E59" s="32" t="str">
        <f t="shared" si="1"/>
        <v/>
      </c>
      <c r="F59" s="61" t="str">
        <f t="shared" si="4"/>
        <v/>
      </c>
      <c r="G59" s="65" t="str">
        <f t="shared" si="2"/>
        <v/>
      </c>
    </row>
    <row r="60" spans="1:7">
      <c r="A60" s="29">
        <v>40</v>
      </c>
      <c r="B60" s="30" t="s">
        <v>16</v>
      </c>
      <c r="C60" s="31" t="s">
        <v>16</v>
      </c>
      <c r="D60" s="31" t="s">
        <v>16</v>
      </c>
      <c r="E60" s="32" t="str">
        <f t="shared" si="1"/>
        <v/>
      </c>
      <c r="F60" s="61" t="str">
        <f t="shared" si="4"/>
        <v/>
      </c>
      <c r="G60" s="65" t="str">
        <f t="shared" si="2"/>
        <v/>
      </c>
    </row>
    <row r="61" spans="1:7">
      <c r="A61" s="29">
        <v>41</v>
      </c>
      <c r="B61" s="30" t="s">
        <v>16</v>
      </c>
      <c r="C61" s="31" t="s">
        <v>16</v>
      </c>
      <c r="D61" s="31" t="s">
        <v>16</v>
      </c>
      <c r="E61" s="32" t="str">
        <f t="shared" si="1"/>
        <v/>
      </c>
      <c r="F61" s="61" t="str">
        <f t="shared" si="4"/>
        <v/>
      </c>
      <c r="G61" s="65" t="str">
        <f t="shared" si="2"/>
        <v/>
      </c>
    </row>
    <row r="62" spans="1:7">
      <c r="A62" s="29">
        <v>42</v>
      </c>
      <c r="B62" s="30" t="s">
        <v>16</v>
      </c>
      <c r="C62" s="31" t="s">
        <v>16</v>
      </c>
      <c r="D62" s="31" t="s">
        <v>16</v>
      </c>
      <c r="E62" s="32" t="str">
        <f t="shared" si="1"/>
        <v/>
      </c>
      <c r="F62" s="61" t="str">
        <f t="shared" si="4"/>
        <v/>
      </c>
      <c r="G62" s="65" t="str">
        <f t="shared" si="2"/>
        <v/>
      </c>
    </row>
    <row r="63" spans="1:7">
      <c r="A63" s="29">
        <v>43</v>
      </c>
      <c r="B63" s="30" t="s">
        <v>16</v>
      </c>
      <c r="C63" s="31" t="s">
        <v>16</v>
      </c>
      <c r="D63" s="31" t="s">
        <v>16</v>
      </c>
      <c r="E63" s="32" t="str">
        <f t="shared" si="1"/>
        <v/>
      </c>
      <c r="F63" s="61" t="str">
        <f t="shared" si="4"/>
        <v/>
      </c>
      <c r="G63" s="65" t="str">
        <f t="shared" si="2"/>
        <v/>
      </c>
    </row>
    <row r="64" spans="1:7">
      <c r="A64" s="29">
        <v>44</v>
      </c>
      <c r="B64" s="30" t="s">
        <v>16</v>
      </c>
      <c r="C64" s="31" t="s">
        <v>16</v>
      </c>
      <c r="D64" s="31" t="s">
        <v>16</v>
      </c>
      <c r="E64" s="32" t="str">
        <f t="shared" si="1"/>
        <v/>
      </c>
      <c r="F64" s="61" t="str">
        <f t="shared" si="4"/>
        <v/>
      </c>
      <c r="G64" s="65" t="str">
        <f t="shared" si="2"/>
        <v/>
      </c>
    </row>
    <row r="65" spans="1:7">
      <c r="A65" s="29">
        <v>45</v>
      </c>
      <c r="B65" s="30" t="s">
        <v>16</v>
      </c>
      <c r="C65" s="31" t="s">
        <v>16</v>
      </c>
      <c r="D65" s="31" t="s">
        <v>16</v>
      </c>
      <c r="E65" s="32" t="str">
        <f t="shared" si="1"/>
        <v/>
      </c>
      <c r="F65" s="61" t="str">
        <f t="shared" si="4"/>
        <v/>
      </c>
      <c r="G65" s="65" t="str">
        <f t="shared" si="2"/>
        <v/>
      </c>
    </row>
    <row r="66" spans="1:7">
      <c r="A66" s="29">
        <v>46</v>
      </c>
      <c r="B66" s="30" t="s">
        <v>16</v>
      </c>
      <c r="C66" s="31" t="s">
        <v>16</v>
      </c>
      <c r="D66" s="31" t="s">
        <v>16</v>
      </c>
      <c r="E66" s="32" t="str">
        <f t="shared" si="1"/>
        <v/>
      </c>
      <c r="F66" s="61" t="str">
        <f t="shared" si="4"/>
        <v/>
      </c>
      <c r="G66" s="65" t="str">
        <f t="shared" si="2"/>
        <v/>
      </c>
    </row>
    <row r="67" spans="1:7">
      <c r="A67" s="29">
        <v>47</v>
      </c>
      <c r="B67" s="30" t="s">
        <v>16</v>
      </c>
      <c r="C67" s="31" t="s">
        <v>16</v>
      </c>
      <c r="D67" s="31" t="s">
        <v>16</v>
      </c>
      <c r="E67" s="32" t="str">
        <f t="shared" si="1"/>
        <v/>
      </c>
      <c r="F67" s="61" t="str">
        <f t="shared" si="4"/>
        <v/>
      </c>
      <c r="G67" s="65" t="str">
        <f t="shared" si="2"/>
        <v/>
      </c>
    </row>
    <row r="68" spans="1:7">
      <c r="A68" s="29">
        <v>48</v>
      </c>
      <c r="B68" s="30" t="s">
        <v>16</v>
      </c>
      <c r="C68" s="31" t="s">
        <v>16</v>
      </c>
      <c r="D68" s="31" t="s">
        <v>16</v>
      </c>
      <c r="E68" s="32" t="str">
        <f t="shared" si="1"/>
        <v/>
      </c>
      <c r="F68" s="61" t="str">
        <f t="shared" si="4"/>
        <v/>
      </c>
      <c r="G68" s="65" t="str">
        <f t="shared" si="2"/>
        <v/>
      </c>
    </row>
    <row r="69" spans="1:7">
      <c r="A69" s="29">
        <v>49</v>
      </c>
      <c r="B69" s="30" t="s">
        <v>16</v>
      </c>
      <c r="C69" s="31" t="s">
        <v>16</v>
      </c>
      <c r="D69" s="31" t="s">
        <v>16</v>
      </c>
      <c r="E69" s="32" t="str">
        <f t="shared" si="1"/>
        <v/>
      </c>
      <c r="F69" s="61" t="str">
        <f t="shared" si="4"/>
        <v/>
      </c>
      <c r="G69" s="65" t="str">
        <f t="shared" si="2"/>
        <v/>
      </c>
    </row>
    <row r="70" spans="1:7">
      <c r="A70" s="29">
        <v>50</v>
      </c>
      <c r="B70" s="30" t="s">
        <v>16</v>
      </c>
      <c r="C70" s="31" t="s">
        <v>16</v>
      </c>
      <c r="D70" s="31" t="s">
        <v>16</v>
      </c>
      <c r="E70" s="32" t="str">
        <f t="shared" si="1"/>
        <v/>
      </c>
      <c r="F70" s="61" t="str">
        <f t="shared" si="4"/>
        <v/>
      </c>
      <c r="G70" s="65" t="str">
        <f t="shared" si="2"/>
        <v/>
      </c>
    </row>
    <row r="71" spans="1:7">
      <c r="A71" s="29">
        <v>51</v>
      </c>
      <c r="B71" s="30" t="s">
        <v>16</v>
      </c>
      <c r="C71" s="31" t="s">
        <v>16</v>
      </c>
      <c r="D71" s="31" t="s">
        <v>16</v>
      </c>
      <c r="E71" s="32" t="str">
        <f t="shared" si="1"/>
        <v/>
      </c>
      <c r="F71" s="61" t="str">
        <f t="shared" si="4"/>
        <v/>
      </c>
      <c r="G71" s="65" t="str">
        <f t="shared" si="2"/>
        <v/>
      </c>
    </row>
    <row r="72" spans="1:7">
      <c r="A72" s="29">
        <v>52</v>
      </c>
      <c r="B72" s="30" t="s">
        <v>16</v>
      </c>
      <c r="C72" s="31" t="s">
        <v>16</v>
      </c>
      <c r="D72" s="31" t="s">
        <v>16</v>
      </c>
      <c r="E72" s="32" t="str">
        <f t="shared" si="1"/>
        <v/>
      </c>
      <c r="F72" s="61" t="str">
        <f t="shared" si="4"/>
        <v/>
      </c>
      <c r="G72" s="65" t="str">
        <f t="shared" si="2"/>
        <v/>
      </c>
    </row>
    <row r="73" spans="1:7">
      <c r="A73" s="29">
        <v>53</v>
      </c>
      <c r="B73" s="30" t="s">
        <v>16</v>
      </c>
      <c r="C73" s="31" t="s">
        <v>16</v>
      </c>
      <c r="D73" s="31" t="s">
        <v>16</v>
      </c>
      <c r="E73" s="32" t="str">
        <f t="shared" si="1"/>
        <v/>
      </c>
      <c r="F73" s="61" t="str">
        <f t="shared" si="4"/>
        <v/>
      </c>
      <c r="G73" s="65" t="str">
        <f t="shared" si="2"/>
        <v/>
      </c>
    </row>
    <row r="74" spans="1:7">
      <c r="A74" s="29">
        <v>54</v>
      </c>
      <c r="B74" s="30" t="s">
        <v>16</v>
      </c>
      <c r="C74" s="31" t="s">
        <v>16</v>
      </c>
      <c r="D74" s="31" t="s">
        <v>16</v>
      </c>
      <c r="E74" s="32" t="str">
        <f t="shared" si="1"/>
        <v/>
      </c>
      <c r="F74" s="61" t="str">
        <f t="shared" si="4"/>
        <v/>
      </c>
      <c r="G74" s="65" t="str">
        <f t="shared" si="2"/>
        <v/>
      </c>
    </row>
    <row r="75" spans="1:7">
      <c r="A75" s="29">
        <v>55</v>
      </c>
      <c r="B75" s="30" t="s">
        <v>16</v>
      </c>
      <c r="C75" s="31" t="s">
        <v>16</v>
      </c>
      <c r="D75" s="31" t="s">
        <v>16</v>
      </c>
      <c r="E75" s="32" t="str">
        <f t="shared" si="1"/>
        <v/>
      </c>
      <c r="F75" s="61" t="str">
        <f t="shared" si="4"/>
        <v/>
      </c>
      <c r="G75" s="65" t="str">
        <f t="shared" si="2"/>
        <v/>
      </c>
    </row>
    <row r="76" spans="1:7">
      <c r="A76" s="29">
        <v>56</v>
      </c>
      <c r="B76" s="30" t="s">
        <v>16</v>
      </c>
      <c r="C76" s="31" t="s">
        <v>16</v>
      </c>
      <c r="D76" s="31" t="s">
        <v>16</v>
      </c>
      <c r="E76" s="32" t="str">
        <f t="shared" si="1"/>
        <v/>
      </c>
      <c r="F76" s="61" t="str">
        <f t="shared" si="4"/>
        <v/>
      </c>
      <c r="G76" s="65" t="str">
        <f t="shared" si="2"/>
        <v/>
      </c>
    </row>
    <row r="77" spans="1:7">
      <c r="A77" s="29">
        <v>57</v>
      </c>
      <c r="B77" s="30" t="s">
        <v>16</v>
      </c>
      <c r="C77" s="31" t="s">
        <v>16</v>
      </c>
      <c r="D77" s="31" t="s">
        <v>16</v>
      </c>
      <c r="E77" s="32" t="str">
        <f t="shared" si="1"/>
        <v/>
      </c>
      <c r="F77" s="61" t="str">
        <f t="shared" si="4"/>
        <v/>
      </c>
      <c r="G77" s="65" t="str">
        <f t="shared" si="2"/>
        <v/>
      </c>
    </row>
    <row r="78" spans="1:7">
      <c r="A78" s="28">
        <v>58</v>
      </c>
      <c r="B78" s="30" t="s">
        <v>16</v>
      </c>
      <c r="C78" s="31" t="s">
        <v>16</v>
      </c>
      <c r="D78" s="31" t="s">
        <v>16</v>
      </c>
      <c r="E78" s="32" t="str">
        <f t="shared" si="1"/>
        <v/>
      </c>
      <c r="F78" s="61" t="str">
        <f t="shared" si="4"/>
        <v/>
      </c>
      <c r="G78" s="65" t="str">
        <f t="shared" si="2"/>
        <v/>
      </c>
    </row>
    <row r="79" spans="1:7">
      <c r="A79" s="33">
        <v>59</v>
      </c>
      <c r="B79" s="30" t="s">
        <v>16</v>
      </c>
      <c r="C79" s="31" t="s">
        <v>16</v>
      </c>
      <c r="D79" s="31" t="s">
        <v>16</v>
      </c>
      <c r="E79" s="32" t="str">
        <f t="shared" si="1"/>
        <v/>
      </c>
      <c r="F79" s="61" t="str">
        <f t="shared" si="4"/>
        <v/>
      </c>
      <c r="G79" s="65" t="str">
        <f t="shared" si="2"/>
        <v/>
      </c>
    </row>
    <row r="80" spans="1:7">
      <c r="A80" s="29">
        <v>60</v>
      </c>
      <c r="B80" s="30" t="s">
        <v>16</v>
      </c>
      <c r="C80" s="31" t="s">
        <v>16</v>
      </c>
      <c r="D80" s="31" t="s">
        <v>16</v>
      </c>
      <c r="E80" s="32" t="str">
        <f t="shared" si="1"/>
        <v/>
      </c>
      <c r="F80" s="61" t="str">
        <f t="shared" si="4"/>
        <v/>
      </c>
      <c r="G80" s="65" t="str">
        <f t="shared" si="2"/>
        <v/>
      </c>
    </row>
    <row r="81" spans="1:7">
      <c r="A81" s="29">
        <v>61</v>
      </c>
      <c r="B81" s="30" t="s">
        <v>16</v>
      </c>
      <c r="C81" s="31" t="s">
        <v>16</v>
      </c>
      <c r="D81" s="31" t="s">
        <v>16</v>
      </c>
      <c r="E81" s="32" t="str">
        <f t="shared" si="1"/>
        <v/>
      </c>
      <c r="F81" s="61" t="str">
        <f t="shared" si="4"/>
        <v/>
      </c>
      <c r="G81" s="65" t="str">
        <f t="shared" si="2"/>
        <v/>
      </c>
    </row>
    <row r="82" spans="1:7">
      <c r="A82" s="29">
        <v>62</v>
      </c>
      <c r="B82" s="30" t="s">
        <v>16</v>
      </c>
      <c r="C82" s="31" t="s">
        <v>16</v>
      </c>
      <c r="D82" s="31" t="s">
        <v>16</v>
      </c>
      <c r="E82" s="32" t="str">
        <f t="shared" si="1"/>
        <v/>
      </c>
      <c r="F82" s="61" t="str">
        <f t="shared" si="4"/>
        <v/>
      </c>
      <c r="G82" s="65" t="str">
        <f t="shared" si="2"/>
        <v/>
      </c>
    </row>
    <row r="83" spans="1:7">
      <c r="A83" s="29">
        <v>63</v>
      </c>
      <c r="B83" s="30" t="s">
        <v>16</v>
      </c>
      <c r="C83" s="31" t="s">
        <v>16</v>
      </c>
      <c r="D83" s="31" t="s">
        <v>16</v>
      </c>
      <c r="E83" s="32" t="str">
        <f t="shared" si="1"/>
        <v/>
      </c>
      <c r="F83" s="61" t="str">
        <f t="shared" si="4"/>
        <v/>
      </c>
      <c r="G83" s="65" t="str">
        <f t="shared" si="2"/>
        <v/>
      </c>
    </row>
    <row r="84" spans="1:7">
      <c r="A84" s="29">
        <v>64</v>
      </c>
      <c r="B84" s="30" t="s">
        <v>16</v>
      </c>
      <c r="C84" s="31" t="s">
        <v>16</v>
      </c>
      <c r="D84" s="31" t="s">
        <v>16</v>
      </c>
      <c r="E84" s="32" t="str">
        <f t="shared" si="1"/>
        <v/>
      </c>
      <c r="F84" s="61" t="str">
        <f t="shared" si="4"/>
        <v/>
      </c>
      <c r="G84" s="65" t="str">
        <f t="shared" si="2"/>
        <v/>
      </c>
    </row>
    <row r="85" spans="1:7">
      <c r="A85" s="29">
        <v>65</v>
      </c>
      <c r="B85" s="30" t="s">
        <v>16</v>
      </c>
      <c r="C85" s="31" t="s">
        <v>16</v>
      </c>
      <c r="D85" s="31" t="s">
        <v>16</v>
      </c>
      <c r="E85" s="32" t="str">
        <f t="shared" si="1"/>
        <v/>
      </c>
      <c r="F85" s="61" t="str">
        <f t="shared" ref="F85:F116" si="5">IF(B85="","",($A$15*$D$15/$C$15)/E85)</f>
        <v/>
      </c>
      <c r="G85" s="65" t="str">
        <f t="shared" si="2"/>
        <v/>
      </c>
    </row>
    <row r="86" spans="1:7">
      <c r="A86" s="29">
        <v>66</v>
      </c>
      <c r="B86" s="30" t="s">
        <v>16</v>
      </c>
      <c r="C86" s="31" t="s">
        <v>16</v>
      </c>
      <c r="D86" s="31" t="s">
        <v>16</v>
      </c>
      <c r="E86" s="32" t="str">
        <f t="shared" ref="E86:E116" si="6">IF(B86="","",IF(D86="",C86*1000000/(660*450),C86*1000000/(660*D86)))</f>
        <v/>
      </c>
      <c r="F86" s="61" t="str">
        <f t="shared" si="5"/>
        <v/>
      </c>
      <c r="G86" s="65" t="str">
        <f t="shared" ref="G86:G116" si="7">IFERROR(IF($B86="", "", IF($F86&lt;2, "Volume too low", IF($F86&gt;20, "Volume too high", "ok"))),"input error")</f>
        <v/>
      </c>
    </row>
    <row r="87" spans="1:7">
      <c r="A87" s="29">
        <v>67</v>
      </c>
      <c r="B87" s="30" t="s">
        <v>16</v>
      </c>
      <c r="C87" s="31" t="s">
        <v>16</v>
      </c>
      <c r="D87" s="31" t="s">
        <v>16</v>
      </c>
      <c r="E87" s="32" t="str">
        <f t="shared" si="6"/>
        <v/>
      </c>
      <c r="F87" s="61" t="str">
        <f t="shared" si="5"/>
        <v/>
      </c>
      <c r="G87" s="65" t="str">
        <f t="shared" si="7"/>
        <v/>
      </c>
    </row>
    <row r="88" spans="1:7">
      <c r="A88" s="29">
        <v>68</v>
      </c>
      <c r="B88" s="30" t="s">
        <v>16</v>
      </c>
      <c r="C88" s="31" t="s">
        <v>16</v>
      </c>
      <c r="D88" s="31" t="s">
        <v>16</v>
      </c>
      <c r="E88" s="32" t="str">
        <f t="shared" si="6"/>
        <v/>
      </c>
      <c r="F88" s="61" t="str">
        <f t="shared" si="5"/>
        <v/>
      </c>
      <c r="G88" s="65" t="str">
        <f t="shared" si="7"/>
        <v/>
      </c>
    </row>
    <row r="89" spans="1:7">
      <c r="A89" s="29">
        <v>69</v>
      </c>
      <c r="B89" s="30" t="s">
        <v>16</v>
      </c>
      <c r="C89" s="31" t="s">
        <v>16</v>
      </c>
      <c r="D89" s="31" t="s">
        <v>16</v>
      </c>
      <c r="E89" s="32" t="str">
        <f t="shared" si="6"/>
        <v/>
      </c>
      <c r="F89" s="61" t="str">
        <f t="shared" si="5"/>
        <v/>
      </c>
      <c r="G89" s="65" t="str">
        <f t="shared" si="7"/>
        <v/>
      </c>
    </row>
    <row r="90" spans="1:7">
      <c r="A90" s="29">
        <v>70</v>
      </c>
      <c r="B90" s="30" t="s">
        <v>16</v>
      </c>
      <c r="C90" s="31" t="s">
        <v>16</v>
      </c>
      <c r="D90" s="31" t="s">
        <v>16</v>
      </c>
      <c r="E90" s="32" t="str">
        <f t="shared" si="6"/>
        <v/>
      </c>
      <c r="F90" s="61" t="str">
        <f t="shared" si="5"/>
        <v/>
      </c>
      <c r="G90" s="65" t="str">
        <f t="shared" si="7"/>
        <v/>
      </c>
    </row>
    <row r="91" spans="1:7">
      <c r="A91" s="29">
        <v>71</v>
      </c>
      <c r="B91" s="30" t="s">
        <v>16</v>
      </c>
      <c r="C91" s="31" t="s">
        <v>16</v>
      </c>
      <c r="D91" s="31" t="s">
        <v>16</v>
      </c>
      <c r="E91" s="32" t="str">
        <f t="shared" si="6"/>
        <v/>
      </c>
      <c r="F91" s="61" t="str">
        <f t="shared" si="5"/>
        <v/>
      </c>
      <c r="G91" s="65" t="str">
        <f t="shared" si="7"/>
        <v/>
      </c>
    </row>
    <row r="92" spans="1:7">
      <c r="A92" s="29">
        <v>72</v>
      </c>
      <c r="B92" s="30" t="s">
        <v>16</v>
      </c>
      <c r="C92" s="31" t="s">
        <v>16</v>
      </c>
      <c r="D92" s="31" t="s">
        <v>16</v>
      </c>
      <c r="E92" s="32" t="str">
        <f t="shared" si="6"/>
        <v/>
      </c>
      <c r="F92" s="61" t="str">
        <f t="shared" si="5"/>
        <v/>
      </c>
      <c r="G92" s="65" t="str">
        <f t="shared" si="7"/>
        <v/>
      </c>
    </row>
    <row r="93" spans="1:7">
      <c r="A93" s="29">
        <v>73</v>
      </c>
      <c r="B93" s="30" t="s">
        <v>16</v>
      </c>
      <c r="C93" s="31" t="s">
        <v>16</v>
      </c>
      <c r="D93" s="31" t="s">
        <v>16</v>
      </c>
      <c r="E93" s="32" t="str">
        <f t="shared" si="6"/>
        <v/>
      </c>
      <c r="F93" s="61" t="str">
        <f t="shared" si="5"/>
        <v/>
      </c>
      <c r="G93" s="65" t="str">
        <f t="shared" si="7"/>
        <v/>
      </c>
    </row>
    <row r="94" spans="1:7">
      <c r="A94" s="29">
        <v>74</v>
      </c>
      <c r="B94" s="30" t="s">
        <v>16</v>
      </c>
      <c r="C94" s="31" t="s">
        <v>16</v>
      </c>
      <c r="D94" s="31" t="s">
        <v>16</v>
      </c>
      <c r="E94" s="32" t="str">
        <f t="shared" si="6"/>
        <v/>
      </c>
      <c r="F94" s="61" t="str">
        <f t="shared" si="5"/>
        <v/>
      </c>
      <c r="G94" s="65" t="str">
        <f t="shared" si="7"/>
        <v/>
      </c>
    </row>
    <row r="95" spans="1:7">
      <c r="A95" s="29">
        <v>75</v>
      </c>
      <c r="B95" s="30" t="s">
        <v>16</v>
      </c>
      <c r="C95" s="31" t="s">
        <v>16</v>
      </c>
      <c r="D95" s="31" t="s">
        <v>16</v>
      </c>
      <c r="E95" s="32" t="str">
        <f t="shared" si="6"/>
        <v/>
      </c>
      <c r="F95" s="61" t="str">
        <f t="shared" si="5"/>
        <v/>
      </c>
      <c r="G95" s="65" t="str">
        <f t="shared" si="7"/>
        <v/>
      </c>
    </row>
    <row r="96" spans="1:7">
      <c r="A96" s="29">
        <v>76</v>
      </c>
      <c r="B96" s="30" t="s">
        <v>16</v>
      </c>
      <c r="C96" s="31" t="s">
        <v>16</v>
      </c>
      <c r="D96" s="31" t="s">
        <v>16</v>
      </c>
      <c r="E96" s="32" t="str">
        <f t="shared" si="6"/>
        <v/>
      </c>
      <c r="F96" s="61" t="str">
        <f t="shared" si="5"/>
        <v/>
      </c>
      <c r="G96" s="65" t="str">
        <f t="shared" si="7"/>
        <v/>
      </c>
    </row>
    <row r="97" spans="1:7">
      <c r="A97" s="29">
        <v>77</v>
      </c>
      <c r="B97" s="30" t="s">
        <v>16</v>
      </c>
      <c r="C97" s="31" t="s">
        <v>16</v>
      </c>
      <c r="D97" s="31" t="s">
        <v>16</v>
      </c>
      <c r="E97" s="32" t="str">
        <f t="shared" si="6"/>
        <v/>
      </c>
      <c r="F97" s="61" t="str">
        <f t="shared" si="5"/>
        <v/>
      </c>
      <c r="G97" s="65" t="str">
        <f t="shared" si="7"/>
        <v/>
      </c>
    </row>
    <row r="98" spans="1:7">
      <c r="A98" s="29">
        <v>78</v>
      </c>
      <c r="B98" s="30" t="s">
        <v>16</v>
      </c>
      <c r="C98" s="31" t="s">
        <v>16</v>
      </c>
      <c r="D98" s="31" t="s">
        <v>16</v>
      </c>
      <c r="E98" s="32" t="str">
        <f t="shared" si="6"/>
        <v/>
      </c>
      <c r="F98" s="61" t="str">
        <f t="shared" si="5"/>
        <v/>
      </c>
      <c r="G98" s="65" t="str">
        <f t="shared" si="7"/>
        <v/>
      </c>
    </row>
    <row r="99" spans="1:7">
      <c r="A99" s="29">
        <v>79</v>
      </c>
      <c r="B99" s="30" t="s">
        <v>16</v>
      </c>
      <c r="C99" s="31" t="s">
        <v>16</v>
      </c>
      <c r="D99" s="31" t="s">
        <v>16</v>
      </c>
      <c r="E99" s="32" t="str">
        <f t="shared" si="6"/>
        <v/>
      </c>
      <c r="F99" s="61" t="str">
        <f t="shared" si="5"/>
        <v/>
      </c>
      <c r="G99" s="65" t="str">
        <f t="shared" si="7"/>
        <v/>
      </c>
    </row>
    <row r="100" spans="1:7">
      <c r="A100" s="29">
        <v>80</v>
      </c>
      <c r="B100" s="30" t="s">
        <v>16</v>
      </c>
      <c r="C100" s="31" t="s">
        <v>16</v>
      </c>
      <c r="D100" s="31" t="s">
        <v>16</v>
      </c>
      <c r="E100" s="32" t="str">
        <f t="shared" si="6"/>
        <v/>
      </c>
      <c r="F100" s="61" t="str">
        <f t="shared" si="5"/>
        <v/>
      </c>
      <c r="G100" s="65" t="str">
        <f t="shared" si="7"/>
        <v/>
      </c>
    </row>
    <row r="101" spans="1:7">
      <c r="A101" s="29">
        <v>81</v>
      </c>
      <c r="B101" s="30" t="s">
        <v>16</v>
      </c>
      <c r="C101" s="31" t="s">
        <v>16</v>
      </c>
      <c r="D101" s="31" t="s">
        <v>16</v>
      </c>
      <c r="E101" s="32" t="str">
        <f t="shared" si="6"/>
        <v/>
      </c>
      <c r="F101" s="61" t="str">
        <f t="shared" si="5"/>
        <v/>
      </c>
      <c r="G101" s="65" t="str">
        <f t="shared" si="7"/>
        <v/>
      </c>
    </row>
    <row r="102" spans="1:7">
      <c r="A102" s="29">
        <v>82</v>
      </c>
      <c r="B102" s="30" t="s">
        <v>16</v>
      </c>
      <c r="C102" s="31" t="s">
        <v>16</v>
      </c>
      <c r="D102" s="31" t="s">
        <v>16</v>
      </c>
      <c r="E102" s="32" t="str">
        <f t="shared" si="6"/>
        <v/>
      </c>
      <c r="F102" s="61" t="str">
        <f t="shared" si="5"/>
        <v/>
      </c>
      <c r="G102" s="65" t="str">
        <f t="shared" si="7"/>
        <v/>
      </c>
    </row>
    <row r="103" spans="1:7">
      <c r="A103" s="29">
        <v>83</v>
      </c>
      <c r="B103" s="30" t="s">
        <v>16</v>
      </c>
      <c r="C103" s="31" t="s">
        <v>16</v>
      </c>
      <c r="D103" s="31" t="s">
        <v>16</v>
      </c>
      <c r="E103" s="32" t="str">
        <f t="shared" si="6"/>
        <v/>
      </c>
      <c r="F103" s="61" t="str">
        <f t="shared" si="5"/>
        <v/>
      </c>
      <c r="G103" s="65" t="str">
        <f t="shared" si="7"/>
        <v/>
      </c>
    </row>
    <row r="104" spans="1:7">
      <c r="A104" s="29">
        <v>84</v>
      </c>
      <c r="B104" s="30" t="s">
        <v>16</v>
      </c>
      <c r="C104" s="31" t="s">
        <v>16</v>
      </c>
      <c r="D104" s="31" t="s">
        <v>16</v>
      </c>
      <c r="E104" s="32" t="str">
        <f t="shared" si="6"/>
        <v/>
      </c>
      <c r="F104" s="61" t="str">
        <f t="shared" si="5"/>
        <v/>
      </c>
      <c r="G104" s="65" t="str">
        <f t="shared" si="7"/>
        <v/>
      </c>
    </row>
    <row r="105" spans="1:7">
      <c r="A105" s="29">
        <v>85</v>
      </c>
      <c r="B105" s="30" t="s">
        <v>16</v>
      </c>
      <c r="C105" s="31" t="s">
        <v>16</v>
      </c>
      <c r="D105" s="31" t="s">
        <v>16</v>
      </c>
      <c r="E105" s="32" t="str">
        <f t="shared" si="6"/>
        <v/>
      </c>
      <c r="F105" s="61" t="str">
        <f t="shared" si="5"/>
        <v/>
      </c>
      <c r="G105" s="65" t="str">
        <f t="shared" si="7"/>
        <v/>
      </c>
    </row>
    <row r="106" spans="1:7">
      <c r="A106" s="29">
        <v>86</v>
      </c>
      <c r="B106" s="30" t="s">
        <v>16</v>
      </c>
      <c r="C106" s="31" t="s">
        <v>16</v>
      </c>
      <c r="D106" s="31" t="s">
        <v>16</v>
      </c>
      <c r="E106" s="32" t="str">
        <f t="shared" si="6"/>
        <v/>
      </c>
      <c r="F106" s="61" t="str">
        <f t="shared" si="5"/>
        <v/>
      </c>
      <c r="G106" s="65" t="str">
        <f t="shared" si="7"/>
        <v/>
      </c>
    </row>
    <row r="107" spans="1:7">
      <c r="A107" s="29">
        <v>87</v>
      </c>
      <c r="B107" s="30" t="s">
        <v>16</v>
      </c>
      <c r="C107" s="31" t="s">
        <v>16</v>
      </c>
      <c r="D107" s="31" t="s">
        <v>16</v>
      </c>
      <c r="E107" s="32" t="str">
        <f t="shared" si="6"/>
        <v/>
      </c>
      <c r="F107" s="61" t="str">
        <f t="shared" si="5"/>
        <v/>
      </c>
      <c r="G107" s="65" t="str">
        <f t="shared" si="7"/>
        <v/>
      </c>
    </row>
    <row r="108" spans="1:7">
      <c r="A108" s="29">
        <v>88</v>
      </c>
      <c r="B108" s="30" t="s">
        <v>16</v>
      </c>
      <c r="C108" s="31" t="s">
        <v>16</v>
      </c>
      <c r="D108" s="31" t="s">
        <v>16</v>
      </c>
      <c r="E108" s="32" t="str">
        <f t="shared" si="6"/>
        <v/>
      </c>
      <c r="F108" s="61" t="str">
        <f t="shared" si="5"/>
        <v/>
      </c>
      <c r="G108" s="65" t="str">
        <f t="shared" si="7"/>
        <v/>
      </c>
    </row>
    <row r="109" spans="1:7">
      <c r="A109" s="29">
        <v>89</v>
      </c>
      <c r="B109" s="30" t="s">
        <v>16</v>
      </c>
      <c r="C109" s="31" t="s">
        <v>16</v>
      </c>
      <c r="D109" s="31" t="s">
        <v>16</v>
      </c>
      <c r="E109" s="32" t="str">
        <f t="shared" si="6"/>
        <v/>
      </c>
      <c r="F109" s="61" t="str">
        <f t="shared" si="5"/>
        <v/>
      </c>
      <c r="G109" s="65" t="str">
        <f t="shared" si="7"/>
        <v/>
      </c>
    </row>
    <row r="110" spans="1:7">
      <c r="A110" s="29">
        <v>90</v>
      </c>
      <c r="B110" s="30" t="s">
        <v>16</v>
      </c>
      <c r="C110" s="31" t="s">
        <v>16</v>
      </c>
      <c r="D110" s="31" t="s">
        <v>16</v>
      </c>
      <c r="E110" s="32" t="str">
        <f t="shared" si="6"/>
        <v/>
      </c>
      <c r="F110" s="61" t="str">
        <f t="shared" si="5"/>
        <v/>
      </c>
      <c r="G110" s="65" t="str">
        <f t="shared" si="7"/>
        <v/>
      </c>
    </row>
    <row r="111" spans="1:7">
      <c r="A111" s="29">
        <v>91</v>
      </c>
      <c r="B111" s="30" t="s">
        <v>16</v>
      </c>
      <c r="C111" s="31" t="s">
        <v>16</v>
      </c>
      <c r="D111" s="31" t="s">
        <v>16</v>
      </c>
      <c r="E111" s="32" t="str">
        <f t="shared" si="6"/>
        <v/>
      </c>
      <c r="F111" s="61" t="str">
        <f t="shared" si="5"/>
        <v/>
      </c>
      <c r="G111" s="65" t="str">
        <f t="shared" si="7"/>
        <v/>
      </c>
    </row>
    <row r="112" spans="1:7">
      <c r="A112" s="29">
        <v>92</v>
      </c>
      <c r="B112" s="30" t="s">
        <v>16</v>
      </c>
      <c r="C112" s="31" t="s">
        <v>16</v>
      </c>
      <c r="D112" s="31" t="s">
        <v>16</v>
      </c>
      <c r="E112" s="32" t="str">
        <f t="shared" si="6"/>
        <v/>
      </c>
      <c r="F112" s="61" t="str">
        <f t="shared" si="5"/>
        <v/>
      </c>
      <c r="G112" s="65" t="str">
        <f t="shared" si="7"/>
        <v/>
      </c>
    </row>
    <row r="113" spans="1:7">
      <c r="A113" s="29">
        <v>93</v>
      </c>
      <c r="B113" s="30" t="s">
        <v>16</v>
      </c>
      <c r="C113" s="31" t="s">
        <v>16</v>
      </c>
      <c r="D113" s="31" t="s">
        <v>16</v>
      </c>
      <c r="E113" s="32" t="str">
        <f t="shared" si="6"/>
        <v/>
      </c>
      <c r="F113" s="61" t="str">
        <f t="shared" si="5"/>
        <v/>
      </c>
      <c r="G113" s="65" t="str">
        <f t="shared" si="7"/>
        <v/>
      </c>
    </row>
    <row r="114" spans="1:7">
      <c r="A114" s="28">
        <v>94</v>
      </c>
      <c r="B114" s="30" t="s">
        <v>16</v>
      </c>
      <c r="C114" s="31" t="s">
        <v>16</v>
      </c>
      <c r="D114" s="31" t="s">
        <v>16</v>
      </c>
      <c r="E114" s="32" t="str">
        <f t="shared" si="6"/>
        <v/>
      </c>
      <c r="F114" s="61" t="str">
        <f t="shared" si="5"/>
        <v/>
      </c>
      <c r="G114" s="65" t="str">
        <f t="shared" si="7"/>
        <v/>
      </c>
    </row>
    <row r="115" spans="1:7">
      <c r="A115" s="33">
        <v>95</v>
      </c>
      <c r="B115" s="30" t="s">
        <v>16</v>
      </c>
      <c r="C115" s="31" t="s">
        <v>16</v>
      </c>
      <c r="D115" s="31" t="s">
        <v>16</v>
      </c>
      <c r="E115" s="32" t="str">
        <f t="shared" si="6"/>
        <v/>
      </c>
      <c r="F115" s="61" t="str">
        <f t="shared" si="5"/>
        <v/>
      </c>
      <c r="G115" s="65" t="str">
        <f t="shared" si="7"/>
        <v/>
      </c>
    </row>
    <row r="116" spans="1:7" ht="15" thickBot="1">
      <c r="A116" s="29">
        <v>96</v>
      </c>
      <c r="B116" s="30" t="s">
        <v>16</v>
      </c>
      <c r="C116" s="31" t="s">
        <v>16</v>
      </c>
      <c r="D116" s="31" t="s">
        <v>16</v>
      </c>
      <c r="E116" s="32" t="str">
        <f t="shared" si="6"/>
        <v/>
      </c>
      <c r="F116" s="61" t="str">
        <f t="shared" si="5"/>
        <v/>
      </c>
      <c r="G116" s="66" t="str">
        <f t="shared" si="7"/>
        <v/>
      </c>
    </row>
  </sheetData>
  <mergeCells count="14">
    <mergeCell ref="B6:F6"/>
    <mergeCell ref="B7:F7"/>
    <mergeCell ref="B8:F8"/>
    <mergeCell ref="B9:F9"/>
    <mergeCell ref="B1:E1"/>
    <mergeCell ref="B2:E2"/>
    <mergeCell ref="B3:E3"/>
    <mergeCell ref="A4:F4"/>
    <mergeCell ref="B5:F5"/>
    <mergeCell ref="A18:G18"/>
    <mergeCell ref="A13:B13"/>
    <mergeCell ref="A14:B14"/>
    <mergeCell ref="A15:B15"/>
    <mergeCell ref="A12:E12"/>
  </mergeCells>
  <conditionalFormatting sqref="E15">
    <cfRule type="cellIs" dxfId="1" priority="2" operator="lessThan">
      <formula>2</formula>
    </cfRule>
  </conditionalFormatting>
  <conditionalFormatting sqref="G21:G116">
    <cfRule type="containsText" dxfId="0" priority="1" operator="containsText" text="Volume">
      <formula>NOT(ISERROR(SEARCH("Volume",G21)))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C11C83488F8A4B96099D890903CBDC" ma:contentTypeVersion="15" ma:contentTypeDescription="Create a new document." ma:contentTypeScope="" ma:versionID="3613a5daef631d13a65e320cfda34a78">
  <xsd:schema xmlns:xsd="http://www.w3.org/2001/XMLSchema" xmlns:xs="http://www.w3.org/2001/XMLSchema" xmlns:p="http://schemas.microsoft.com/office/2006/metadata/properties" xmlns:ns2="8f061770-a930-4180-809d-99eb240bd144" xmlns:ns3="2fcc6f31-4098-4a7b-b125-52ff8d193e84" targetNamespace="http://schemas.microsoft.com/office/2006/metadata/properties" ma:root="true" ma:fieldsID="01c6cf4326787f282610de394124500b" ns2:_="" ns3:_="">
    <xsd:import namespace="8f061770-a930-4180-809d-99eb240bd144"/>
    <xsd:import namespace="2fcc6f31-4098-4a7b-b125-52ff8d193e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061770-a930-4180-809d-99eb240bd1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8602424-b189-4e3c-a30f-ef08a03e17c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cc6f31-4098-4a7b-b125-52ff8d193e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c7a1066-8567-44f8-a98f-68e43bc6c703}" ma:internalName="TaxCatchAll" ma:showField="CatchAllData" ma:web="2fcc6f31-4098-4a7b-b125-52ff8d193e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061770-a930-4180-809d-99eb240bd144">
      <Terms xmlns="http://schemas.microsoft.com/office/infopath/2007/PartnerControls"/>
    </lcf76f155ced4ddcb4097134ff3c332f>
    <TaxCatchAll xmlns="2fcc6f31-4098-4a7b-b125-52ff8d193e84" xsi:nil="true"/>
  </documentManagement>
</p:properties>
</file>

<file path=customXml/itemProps1.xml><?xml version="1.0" encoding="utf-8"?>
<ds:datastoreItem xmlns:ds="http://schemas.openxmlformats.org/officeDocument/2006/customXml" ds:itemID="{AE88D0B6-7571-43E0-921E-51381537D926}">
  <ds:schemaRefs>
    <ds:schemaRef ds:uri="http://schemas.microsoft.com/sharepoint/v3/contenttype/forms"/>
  </ds:schemaRefs>
</ds:datastoreItem>
</file>

<file path=customXml/itemProps2.xml><?xml version="1.0" encoding="utf-8"?>
<ds:datastoreItem xmlns:ds="http://schemas.openxmlformats.org/officeDocument/2006/customXml" ds:itemID="{9C08863E-BAC1-4133-BDC3-554EFFE3E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061770-a930-4180-809d-99eb240bd144"/>
    <ds:schemaRef ds:uri="2fcc6f31-4098-4a7b-b125-52ff8d193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763E78-E0C5-470E-8062-F7E2175DE6E8}">
  <ds:schemaRefs>
    <ds:schemaRef ds:uri="2fcc6f31-4098-4a7b-b125-52ff8d193e84"/>
    <ds:schemaRef ds:uri="http://schemas.microsoft.com/office/2006/documentManagement/types"/>
    <ds:schemaRef ds:uri="http://purl.org/dc/elements/1.1/"/>
    <ds:schemaRef ds:uri="http://purl.org/dc/dcmitype/"/>
    <ds:schemaRef ds:uri="http://www.w3.org/XML/1998/namespace"/>
    <ds:schemaRef ds:uri="8f061770-a930-4180-809d-99eb240bd144"/>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Embgenix PGT-A Kit (RUO)</vt:lpstr>
      <vt:lpstr>Library Pooling Calculator</vt:lpstr>
    </vt:vector>
  </TitlesOfParts>
  <Company>Takara Bio USA,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Embgenix™ PGT-A Kit (CE-IVD) Library Pooling Calculator for use on the Illumina® MiSeq® System</dc:title>
  <dc:subject>Embgenix PGT-A Kit (CE-IVD) Library Pooling Calculator for use on the Illumina MiSeq System</dc:subject>
  <dc:creator>Takara Bio USA</dc:creator>
  <cp:lastModifiedBy>Leigh Ann Melloy</cp:lastModifiedBy>
  <dcterms:created xsi:type="dcterms:W3CDTF">2020-05-12T20:13:17Z</dcterms:created>
  <dcterms:modified xsi:type="dcterms:W3CDTF">2022-08-03T16:41:12Z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0x01010075C11C83488F8A4B96099D890903CBDC</vt:lpwstr>
  </property>
</Properties>
</file>